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4240" windowHeight="13740"/>
  </bookViews>
  <sheets>
    <sheet name="C.2" sheetId="20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C.3.4" sheetId="12" r:id="rId10"/>
    <sheet name="C.4.4" sheetId="13" r:id="rId11"/>
    <sheet name="C.3.5" sheetId="14" r:id="rId12"/>
    <sheet name="C.4.5" sheetId="15" r:id="rId13"/>
    <sheet name="C.3.6" sheetId="16" r:id="rId14"/>
    <sheet name="C.4.6" sheetId="17" r:id="rId15"/>
    <sheet name="C.3.7" sheetId="18" r:id="rId16"/>
    <sheet name="C.4.7" sheetId="19" r:id="rId17"/>
    <sheet name="B.1" sheetId="21" r:id="rId18"/>
    <sheet name="B.2" sheetId="22" r:id="rId19"/>
    <sheet name="B.2.1" sheetId="23" r:id="rId20"/>
    <sheet name="B.2.2" sheetId="24" r:id="rId21"/>
    <sheet name="B.2.3" sheetId="25" r:id="rId22"/>
    <sheet name="B.2.4" sheetId="26" r:id="rId23"/>
    <sheet name="B.2.5" sheetId="27" r:id="rId24"/>
    <sheet name="B.2.6" sheetId="28" r:id="rId25"/>
    <sheet name="B.2.7" sheetId="29" r:id="rId26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_FilterDatabase" localSheetId="11" hidden="1">C.3.5!$Z$1:$Z$247</definedName>
    <definedName name="_xlnm._FilterDatabase" localSheetId="13" hidden="1">C.3.6!$Z$1:$Z$247</definedName>
    <definedName name="_xlnm._FilterDatabase" localSheetId="15" hidden="1">C.3.7!$Z$1:$Z$247</definedName>
    <definedName name="_xlnm.Print_Area" localSheetId="17">B.1!$A$1:$O$40</definedName>
  </definedNames>
  <calcPr calcId="145621"/>
</workbook>
</file>

<file path=xl/calcChain.xml><?xml version="1.0" encoding="utf-8"?>
<calcChain xmlns="http://schemas.openxmlformats.org/spreadsheetml/2006/main">
  <c r="M81" i="29" l="1"/>
  <c r="L81" i="29"/>
  <c r="L77" i="29" s="1"/>
  <c r="K81" i="29"/>
  <c r="J81" i="29"/>
  <c r="I81" i="29"/>
  <c r="H81" i="29"/>
  <c r="H77" i="29" s="1"/>
  <c r="G81" i="29"/>
  <c r="F81" i="29"/>
  <c r="E81" i="29"/>
  <c r="M78" i="29"/>
  <c r="M77" i="29" s="1"/>
  <c r="L78" i="29"/>
  <c r="K78" i="29"/>
  <c r="K77" i="29" s="1"/>
  <c r="J78" i="29"/>
  <c r="I78" i="29"/>
  <c r="I77" i="29" s="1"/>
  <c r="H78" i="29"/>
  <c r="G78" i="29"/>
  <c r="G77" i="29" s="1"/>
  <c r="F78" i="29"/>
  <c r="E78" i="29"/>
  <c r="E77" i="29" s="1"/>
  <c r="J77" i="29"/>
  <c r="F77" i="29"/>
  <c r="M73" i="29"/>
  <c r="L73" i="29"/>
  <c r="K73" i="29"/>
  <c r="J73" i="29"/>
  <c r="I73" i="29"/>
  <c r="H73" i="29"/>
  <c r="G73" i="29"/>
  <c r="F73" i="29"/>
  <c r="E73" i="29"/>
  <c r="M68" i="29"/>
  <c r="L68" i="29"/>
  <c r="L64" i="29" s="1"/>
  <c r="K68" i="29"/>
  <c r="J68" i="29"/>
  <c r="I68" i="29"/>
  <c r="H68" i="29"/>
  <c r="H64" i="29" s="1"/>
  <c r="G68" i="29"/>
  <c r="F68" i="29"/>
  <c r="E68" i="29"/>
  <c r="M65" i="29"/>
  <c r="M64" i="29" s="1"/>
  <c r="L65" i="29"/>
  <c r="K65" i="29"/>
  <c r="K64" i="29" s="1"/>
  <c r="J65" i="29"/>
  <c r="I65" i="29"/>
  <c r="I64" i="29" s="1"/>
  <c r="H65" i="29"/>
  <c r="G65" i="29"/>
  <c r="G64" i="29" s="1"/>
  <c r="F65" i="29"/>
  <c r="E65" i="29"/>
  <c r="E64" i="29" s="1"/>
  <c r="J64" i="29"/>
  <c r="F64" i="29"/>
  <c r="M59" i="29"/>
  <c r="L59" i="29"/>
  <c r="K59" i="29"/>
  <c r="J59" i="29"/>
  <c r="I59" i="29"/>
  <c r="H59" i="29"/>
  <c r="G59" i="29"/>
  <c r="F59" i="29"/>
  <c r="E59" i="29"/>
  <c r="M56" i="29"/>
  <c r="L56" i="29"/>
  <c r="L52" i="29" s="1"/>
  <c r="K56" i="29"/>
  <c r="J56" i="29"/>
  <c r="I56" i="29"/>
  <c r="H56" i="29"/>
  <c r="H52" i="29" s="1"/>
  <c r="G56" i="29"/>
  <c r="F56" i="29"/>
  <c r="E56" i="29"/>
  <c r="M53" i="29"/>
  <c r="M52" i="29" s="1"/>
  <c r="L53" i="29"/>
  <c r="K53" i="29"/>
  <c r="K52" i="29" s="1"/>
  <c r="J53" i="29"/>
  <c r="I53" i="29"/>
  <c r="I52" i="29" s="1"/>
  <c r="H53" i="29"/>
  <c r="G53" i="29"/>
  <c r="G52" i="29" s="1"/>
  <c r="F53" i="29"/>
  <c r="E53" i="29"/>
  <c r="E52" i="29" s="1"/>
  <c r="J52" i="29"/>
  <c r="J51" i="29" s="1"/>
  <c r="F52" i="29"/>
  <c r="F51" i="29" s="1"/>
  <c r="M47" i="29"/>
  <c r="L47" i="29"/>
  <c r="K47" i="29"/>
  <c r="J47" i="29"/>
  <c r="I47" i="29"/>
  <c r="H47" i="29"/>
  <c r="G47" i="29"/>
  <c r="F47" i="29"/>
  <c r="E47" i="29"/>
  <c r="M8" i="29"/>
  <c r="M4" i="29" s="1"/>
  <c r="L8" i="29"/>
  <c r="K8" i="29"/>
  <c r="J8" i="29"/>
  <c r="I8" i="29"/>
  <c r="I4" i="29" s="1"/>
  <c r="H8" i="29"/>
  <c r="G8" i="29"/>
  <c r="F8" i="29"/>
  <c r="E8" i="29"/>
  <c r="E4" i="29" s="1"/>
  <c r="M5" i="29"/>
  <c r="L5" i="29"/>
  <c r="L4" i="29" s="1"/>
  <c r="K5" i="29"/>
  <c r="J5" i="29"/>
  <c r="J4" i="29" s="1"/>
  <c r="J92" i="29" s="1"/>
  <c r="I5" i="29"/>
  <c r="H5" i="29"/>
  <c r="H4" i="29" s="1"/>
  <c r="G5" i="29"/>
  <c r="F5" i="29"/>
  <c r="F4" i="29" s="1"/>
  <c r="F92" i="29" s="1"/>
  <c r="E5" i="29"/>
  <c r="K4" i="29"/>
  <c r="G4" i="29"/>
  <c r="M81" i="28"/>
  <c r="M77" i="28" s="1"/>
  <c r="L81" i="28"/>
  <c r="K81" i="28"/>
  <c r="J81" i="28"/>
  <c r="I81" i="28"/>
  <c r="I77" i="28" s="1"/>
  <c r="H81" i="28"/>
  <c r="G81" i="28"/>
  <c r="F81" i="28"/>
  <c r="E81" i="28"/>
  <c r="E77" i="28" s="1"/>
  <c r="M78" i="28"/>
  <c r="L78" i="28"/>
  <c r="K78" i="28"/>
  <c r="J78" i="28"/>
  <c r="J77" i="28" s="1"/>
  <c r="I78" i="28"/>
  <c r="H78" i="28"/>
  <c r="G78" i="28"/>
  <c r="F78" i="28"/>
  <c r="F77" i="28" s="1"/>
  <c r="E78" i="28"/>
  <c r="L77" i="28"/>
  <c r="K77" i="28"/>
  <c r="H77" i="28"/>
  <c r="G77" i="28"/>
  <c r="M73" i="28"/>
  <c r="L73" i="28"/>
  <c r="K73" i="28"/>
  <c r="J73" i="28"/>
  <c r="I73" i="28"/>
  <c r="H73" i="28"/>
  <c r="G73" i="28"/>
  <c r="F73" i="28"/>
  <c r="E73" i="28"/>
  <c r="M68" i="28"/>
  <c r="M64" i="28" s="1"/>
  <c r="L68" i="28"/>
  <c r="K68" i="28"/>
  <c r="J68" i="28"/>
  <c r="I68" i="28"/>
  <c r="I64" i="28" s="1"/>
  <c r="H68" i="28"/>
  <c r="G68" i="28"/>
  <c r="F68" i="28"/>
  <c r="E68" i="28"/>
  <c r="E64" i="28" s="1"/>
  <c r="M65" i="28"/>
  <c r="L65" i="28"/>
  <c r="K65" i="28"/>
  <c r="J65" i="28"/>
  <c r="J64" i="28" s="1"/>
  <c r="I65" i="28"/>
  <c r="H65" i="28"/>
  <c r="G65" i="28"/>
  <c r="F65" i="28"/>
  <c r="F64" i="28" s="1"/>
  <c r="E65" i="28"/>
  <c r="L64" i="28"/>
  <c r="K64" i="28"/>
  <c r="H64" i="28"/>
  <c r="G64" i="28"/>
  <c r="M59" i="28"/>
  <c r="L59" i="28"/>
  <c r="K59" i="28"/>
  <c r="J59" i="28"/>
  <c r="I59" i="28"/>
  <c r="H59" i="28"/>
  <c r="G59" i="28"/>
  <c r="F59" i="28"/>
  <c r="E59" i="28"/>
  <c r="M56" i="28"/>
  <c r="M52" i="28" s="1"/>
  <c r="L56" i="28"/>
  <c r="K56" i="28"/>
  <c r="J56" i="28"/>
  <c r="I56" i="28"/>
  <c r="I52" i="28" s="1"/>
  <c r="H56" i="28"/>
  <c r="G56" i="28"/>
  <c r="F56" i="28"/>
  <c r="E56" i="28"/>
  <c r="E52" i="28" s="1"/>
  <c r="M53" i="28"/>
  <c r="L53" i="28"/>
  <c r="K53" i="28"/>
  <c r="J53" i="28"/>
  <c r="J52" i="28" s="1"/>
  <c r="I53" i="28"/>
  <c r="H53" i="28"/>
  <c r="G53" i="28"/>
  <c r="F53" i="28"/>
  <c r="F52" i="28" s="1"/>
  <c r="E53" i="28"/>
  <c r="L52" i="28"/>
  <c r="K52" i="28"/>
  <c r="K51" i="28" s="1"/>
  <c r="H52" i="28"/>
  <c r="G52" i="28"/>
  <c r="G51" i="28" s="1"/>
  <c r="L51" i="28"/>
  <c r="H51" i="28"/>
  <c r="M47" i="28"/>
  <c r="M4" i="28" s="1"/>
  <c r="L47" i="28"/>
  <c r="K47" i="28"/>
  <c r="J47" i="28"/>
  <c r="I47" i="28"/>
  <c r="I4" i="28" s="1"/>
  <c r="H47" i="28"/>
  <c r="G47" i="28"/>
  <c r="F47" i="28"/>
  <c r="E47" i="28"/>
  <c r="E4" i="28" s="1"/>
  <c r="M8" i="28"/>
  <c r="L8" i="28"/>
  <c r="K8" i="28"/>
  <c r="J8" i="28"/>
  <c r="J4" i="28" s="1"/>
  <c r="I8" i="28"/>
  <c r="H8" i="28"/>
  <c r="G8" i="28"/>
  <c r="F8" i="28"/>
  <c r="F4" i="28" s="1"/>
  <c r="E8" i="28"/>
  <c r="M5" i="28"/>
  <c r="L5" i="28"/>
  <c r="K5" i="28"/>
  <c r="K4" i="28" s="1"/>
  <c r="K92" i="28" s="1"/>
  <c r="J5" i="28"/>
  <c r="I5" i="28"/>
  <c r="H5" i="28"/>
  <c r="G5" i="28"/>
  <c r="G4" i="28" s="1"/>
  <c r="F5" i="28"/>
  <c r="E5" i="28"/>
  <c r="L4" i="28"/>
  <c r="L92" i="28" s="1"/>
  <c r="H4" i="28"/>
  <c r="H92" i="28" s="1"/>
  <c r="M81" i="27"/>
  <c r="L81" i="27"/>
  <c r="K81" i="27"/>
  <c r="J81" i="27"/>
  <c r="J77" i="27" s="1"/>
  <c r="I81" i="27"/>
  <c r="H81" i="27"/>
  <c r="G81" i="27"/>
  <c r="F81" i="27"/>
  <c r="F77" i="27" s="1"/>
  <c r="E81" i="27"/>
  <c r="M78" i="27"/>
  <c r="L78" i="27"/>
  <c r="K78" i="27"/>
  <c r="K77" i="27" s="1"/>
  <c r="J78" i="27"/>
  <c r="I78" i="27"/>
  <c r="H78" i="27"/>
  <c r="G78" i="27"/>
  <c r="G77" i="27" s="1"/>
  <c r="F78" i="27"/>
  <c r="E78" i="27"/>
  <c r="M77" i="27"/>
  <c r="L77" i="27"/>
  <c r="I77" i="27"/>
  <c r="H77" i="27"/>
  <c r="E77" i="27"/>
  <c r="M73" i="27"/>
  <c r="L73" i="27"/>
  <c r="K73" i="27"/>
  <c r="J73" i="27"/>
  <c r="I73" i="27"/>
  <c r="H73" i="27"/>
  <c r="G73" i="27"/>
  <c r="F73" i="27"/>
  <c r="E73" i="27"/>
  <c r="M68" i="27"/>
  <c r="L68" i="27"/>
  <c r="K68" i="27"/>
  <c r="J68" i="27"/>
  <c r="J64" i="27" s="1"/>
  <c r="I68" i="27"/>
  <c r="H68" i="27"/>
  <c r="G68" i="27"/>
  <c r="F68" i="27"/>
  <c r="F64" i="27" s="1"/>
  <c r="E68" i="27"/>
  <c r="M65" i="27"/>
  <c r="L65" i="27"/>
  <c r="K65" i="27"/>
  <c r="K64" i="27" s="1"/>
  <c r="J65" i="27"/>
  <c r="I65" i="27"/>
  <c r="H65" i="27"/>
  <c r="G65" i="27"/>
  <c r="G64" i="27" s="1"/>
  <c r="F65" i="27"/>
  <c r="E65" i="27"/>
  <c r="M64" i="27"/>
  <c r="L64" i="27"/>
  <c r="I64" i="27"/>
  <c r="H64" i="27"/>
  <c r="E64" i="27"/>
  <c r="M59" i="27"/>
  <c r="L59" i="27"/>
  <c r="K59" i="27"/>
  <c r="J59" i="27"/>
  <c r="I59" i="27"/>
  <c r="H59" i="27"/>
  <c r="G59" i="27"/>
  <c r="F59" i="27"/>
  <c r="E59" i="27"/>
  <c r="M56" i="27"/>
  <c r="L56" i="27"/>
  <c r="K56" i="27"/>
  <c r="J56" i="27"/>
  <c r="J52" i="27" s="1"/>
  <c r="J51" i="27" s="1"/>
  <c r="I56" i="27"/>
  <c r="H56" i="27"/>
  <c r="G56" i="27"/>
  <c r="F56" i="27"/>
  <c r="F52" i="27" s="1"/>
  <c r="F51" i="27" s="1"/>
  <c r="E56" i="27"/>
  <c r="M53" i="27"/>
  <c r="L53" i="27"/>
  <c r="K53" i="27"/>
  <c r="K52" i="27" s="1"/>
  <c r="K51" i="27" s="1"/>
  <c r="J53" i="27"/>
  <c r="I53" i="27"/>
  <c r="H53" i="27"/>
  <c r="G53" i="27"/>
  <c r="G52" i="27" s="1"/>
  <c r="G51" i="27" s="1"/>
  <c r="F53" i="27"/>
  <c r="E53" i="27"/>
  <c r="M52" i="27"/>
  <c r="L52" i="27"/>
  <c r="L51" i="27" s="1"/>
  <c r="I52" i="27"/>
  <c r="H52" i="27"/>
  <c r="H51" i="27" s="1"/>
  <c r="E52" i="27"/>
  <c r="M51" i="27"/>
  <c r="I51" i="27"/>
  <c r="E51" i="27"/>
  <c r="M47" i="27"/>
  <c r="L47" i="27"/>
  <c r="K47" i="27"/>
  <c r="J47" i="27"/>
  <c r="J4" i="27" s="1"/>
  <c r="I47" i="27"/>
  <c r="H47" i="27"/>
  <c r="G47" i="27"/>
  <c r="F47" i="27"/>
  <c r="F4" i="27" s="1"/>
  <c r="E47" i="27"/>
  <c r="M8" i="27"/>
  <c r="L8" i="27"/>
  <c r="K8" i="27"/>
  <c r="K4" i="27" s="1"/>
  <c r="J8" i="27"/>
  <c r="I8" i="27"/>
  <c r="H8" i="27"/>
  <c r="G8" i="27"/>
  <c r="G4" i="27" s="1"/>
  <c r="F8" i="27"/>
  <c r="E8" i="27"/>
  <c r="M5" i="27"/>
  <c r="L5" i="27"/>
  <c r="L4" i="27" s="1"/>
  <c r="K5" i="27"/>
  <c r="J5" i="27"/>
  <c r="I5" i="27"/>
  <c r="H5" i="27"/>
  <c r="H4" i="27" s="1"/>
  <c r="H92" i="27" s="1"/>
  <c r="G5" i="27"/>
  <c r="F5" i="27"/>
  <c r="E5" i="27"/>
  <c r="M4" i="27"/>
  <c r="M92" i="27" s="1"/>
  <c r="I4" i="27"/>
  <c r="I92" i="27" s="1"/>
  <c r="E4" i="27"/>
  <c r="E92" i="27" s="1"/>
  <c r="M81" i="26"/>
  <c r="L81" i="26"/>
  <c r="K81" i="26"/>
  <c r="K77" i="26" s="1"/>
  <c r="J81" i="26"/>
  <c r="I81" i="26"/>
  <c r="H81" i="26"/>
  <c r="G81" i="26"/>
  <c r="G77" i="26" s="1"/>
  <c r="F81" i="26"/>
  <c r="E81" i="26"/>
  <c r="M78" i="26"/>
  <c r="L78" i="26"/>
  <c r="L77" i="26" s="1"/>
  <c r="K78" i="26"/>
  <c r="J78" i="26"/>
  <c r="I78" i="26"/>
  <c r="H78" i="26"/>
  <c r="H77" i="26" s="1"/>
  <c r="G78" i="26"/>
  <c r="F78" i="26"/>
  <c r="E78" i="26"/>
  <c r="M77" i="26"/>
  <c r="J77" i="26"/>
  <c r="I77" i="26"/>
  <c r="F77" i="26"/>
  <c r="E77" i="26"/>
  <c r="M73" i="26"/>
  <c r="L73" i="26"/>
  <c r="K73" i="26"/>
  <c r="J73" i="26"/>
  <c r="I73" i="26"/>
  <c r="H73" i="26"/>
  <c r="G73" i="26"/>
  <c r="F73" i="26"/>
  <c r="E73" i="26"/>
  <c r="M68" i="26"/>
  <c r="L68" i="26"/>
  <c r="K68" i="26"/>
  <c r="K64" i="26" s="1"/>
  <c r="J68" i="26"/>
  <c r="I68" i="26"/>
  <c r="H68" i="26"/>
  <c r="G68" i="26"/>
  <c r="G64" i="26" s="1"/>
  <c r="F68" i="26"/>
  <c r="E68" i="26"/>
  <c r="M65" i="26"/>
  <c r="L65" i="26"/>
  <c r="L64" i="26" s="1"/>
  <c r="K65" i="26"/>
  <c r="J65" i="26"/>
  <c r="I65" i="26"/>
  <c r="H65" i="26"/>
  <c r="H64" i="26" s="1"/>
  <c r="G65" i="26"/>
  <c r="F65" i="26"/>
  <c r="E65" i="26"/>
  <c r="M64" i="26"/>
  <c r="J64" i="26"/>
  <c r="I64" i="26"/>
  <c r="F64" i="26"/>
  <c r="E64" i="26"/>
  <c r="M59" i="26"/>
  <c r="L59" i="26"/>
  <c r="K59" i="26"/>
  <c r="J59" i="26"/>
  <c r="I59" i="26"/>
  <c r="H59" i="26"/>
  <c r="G59" i="26"/>
  <c r="F59" i="26"/>
  <c r="E59" i="26"/>
  <c r="M56" i="26"/>
  <c r="L56" i="26"/>
  <c r="K56" i="26"/>
  <c r="K52" i="26" s="1"/>
  <c r="K51" i="26" s="1"/>
  <c r="J56" i="26"/>
  <c r="I56" i="26"/>
  <c r="H56" i="26"/>
  <c r="G56" i="26"/>
  <c r="G52" i="26" s="1"/>
  <c r="G51" i="26" s="1"/>
  <c r="F56" i="26"/>
  <c r="E56" i="26"/>
  <c r="M53" i="26"/>
  <c r="L53" i="26"/>
  <c r="L52" i="26" s="1"/>
  <c r="L51" i="26" s="1"/>
  <c r="K53" i="26"/>
  <c r="J53" i="26"/>
  <c r="I53" i="26"/>
  <c r="H53" i="26"/>
  <c r="H52" i="26" s="1"/>
  <c r="H51" i="26" s="1"/>
  <c r="G53" i="26"/>
  <c r="F53" i="26"/>
  <c r="E53" i="26"/>
  <c r="M52" i="26"/>
  <c r="M51" i="26" s="1"/>
  <c r="J52" i="26"/>
  <c r="I52" i="26"/>
  <c r="I51" i="26" s="1"/>
  <c r="F52" i="26"/>
  <c r="E52" i="26"/>
  <c r="E51" i="26" s="1"/>
  <c r="J51" i="26"/>
  <c r="F51" i="26"/>
  <c r="M47" i="26"/>
  <c r="L47" i="26"/>
  <c r="K47" i="26"/>
  <c r="K4" i="26" s="1"/>
  <c r="K92" i="26" s="1"/>
  <c r="J47" i="26"/>
  <c r="I47" i="26"/>
  <c r="H47" i="26"/>
  <c r="G47" i="26"/>
  <c r="G4" i="26" s="1"/>
  <c r="G92" i="26" s="1"/>
  <c r="F47" i="26"/>
  <c r="E47" i="26"/>
  <c r="M8" i="26"/>
  <c r="L8" i="26"/>
  <c r="L4" i="26" s="1"/>
  <c r="L92" i="26" s="1"/>
  <c r="K8" i="26"/>
  <c r="J8" i="26"/>
  <c r="I8" i="26"/>
  <c r="H8" i="26"/>
  <c r="H4" i="26" s="1"/>
  <c r="H92" i="26" s="1"/>
  <c r="G8" i="26"/>
  <c r="F8" i="26"/>
  <c r="E8" i="26"/>
  <c r="M5" i="26"/>
  <c r="M4" i="26" s="1"/>
  <c r="M92" i="26" s="1"/>
  <c r="L5" i="26"/>
  <c r="K5" i="26"/>
  <c r="J5" i="26"/>
  <c r="I5" i="26"/>
  <c r="I4" i="26" s="1"/>
  <c r="I92" i="26" s="1"/>
  <c r="H5" i="26"/>
  <c r="G5" i="26"/>
  <c r="F5" i="26"/>
  <c r="E5" i="26"/>
  <c r="E4" i="26" s="1"/>
  <c r="E92" i="26" s="1"/>
  <c r="J4" i="26"/>
  <c r="J92" i="26" s="1"/>
  <c r="F4" i="26"/>
  <c r="F92" i="26" s="1"/>
  <c r="M81" i="25"/>
  <c r="L81" i="25"/>
  <c r="L77" i="25" s="1"/>
  <c r="K81" i="25"/>
  <c r="J81" i="25"/>
  <c r="I81" i="25"/>
  <c r="H81" i="25"/>
  <c r="H77" i="25" s="1"/>
  <c r="G81" i="25"/>
  <c r="F81" i="25"/>
  <c r="E81" i="25"/>
  <c r="M78" i="25"/>
  <c r="M77" i="25" s="1"/>
  <c r="L78" i="25"/>
  <c r="K78" i="25"/>
  <c r="J78" i="25"/>
  <c r="I78" i="25"/>
  <c r="I77" i="25" s="1"/>
  <c r="H78" i="25"/>
  <c r="G78" i="25"/>
  <c r="F78" i="25"/>
  <c r="E78" i="25"/>
  <c r="E77" i="25" s="1"/>
  <c r="K77" i="25"/>
  <c r="J77" i="25"/>
  <c r="G77" i="25"/>
  <c r="F77" i="25"/>
  <c r="M73" i="25"/>
  <c r="L73" i="25"/>
  <c r="K73" i="25"/>
  <c r="J73" i="25"/>
  <c r="I73" i="25"/>
  <c r="H73" i="25"/>
  <c r="G73" i="25"/>
  <c r="F73" i="25"/>
  <c r="E73" i="25"/>
  <c r="M68" i="25"/>
  <c r="L68" i="25"/>
  <c r="L64" i="25" s="1"/>
  <c r="K68" i="25"/>
  <c r="J68" i="25"/>
  <c r="I68" i="25"/>
  <c r="H68" i="25"/>
  <c r="H64" i="25" s="1"/>
  <c r="G68" i="25"/>
  <c r="F68" i="25"/>
  <c r="E68" i="25"/>
  <c r="M65" i="25"/>
  <c r="M64" i="25" s="1"/>
  <c r="L65" i="25"/>
  <c r="K65" i="25"/>
  <c r="J65" i="25"/>
  <c r="I65" i="25"/>
  <c r="I64" i="25" s="1"/>
  <c r="H65" i="25"/>
  <c r="G65" i="25"/>
  <c r="F65" i="25"/>
  <c r="E65" i="25"/>
  <c r="E64" i="25" s="1"/>
  <c r="K64" i="25"/>
  <c r="J64" i="25"/>
  <c r="G64" i="25"/>
  <c r="F64" i="25"/>
  <c r="M59" i="25"/>
  <c r="L59" i="25"/>
  <c r="K59" i="25"/>
  <c r="J59" i="25"/>
  <c r="I59" i="25"/>
  <c r="H59" i="25"/>
  <c r="G59" i="25"/>
  <c r="F59" i="25"/>
  <c r="E59" i="25"/>
  <c r="M56" i="25"/>
  <c r="L56" i="25"/>
  <c r="L52" i="25" s="1"/>
  <c r="K56" i="25"/>
  <c r="J56" i="25"/>
  <c r="I56" i="25"/>
  <c r="H56" i="25"/>
  <c r="H52" i="25" s="1"/>
  <c r="G56" i="25"/>
  <c r="F56" i="25"/>
  <c r="E56" i="25"/>
  <c r="M53" i="25"/>
  <c r="M52" i="25" s="1"/>
  <c r="L53" i="25"/>
  <c r="K53" i="25"/>
  <c r="J53" i="25"/>
  <c r="I53" i="25"/>
  <c r="I52" i="25" s="1"/>
  <c r="H53" i="25"/>
  <c r="G53" i="25"/>
  <c r="F53" i="25"/>
  <c r="E53" i="25"/>
  <c r="E52" i="25" s="1"/>
  <c r="K52" i="25"/>
  <c r="J52" i="25"/>
  <c r="J51" i="25" s="1"/>
  <c r="G52" i="25"/>
  <c r="F52" i="25"/>
  <c r="K51" i="25"/>
  <c r="G51" i="25"/>
  <c r="M47" i="25"/>
  <c r="L47" i="25"/>
  <c r="L4" i="25" s="1"/>
  <c r="K47" i="25"/>
  <c r="J47" i="25"/>
  <c r="I47" i="25"/>
  <c r="H47" i="25"/>
  <c r="H4" i="25" s="1"/>
  <c r="G47" i="25"/>
  <c r="F47" i="25"/>
  <c r="E47" i="25"/>
  <c r="M8" i="25"/>
  <c r="M4" i="25" s="1"/>
  <c r="L8" i="25"/>
  <c r="K8" i="25"/>
  <c r="J8" i="25"/>
  <c r="I8" i="25"/>
  <c r="I4" i="25" s="1"/>
  <c r="H8" i="25"/>
  <c r="G8" i="25"/>
  <c r="F8" i="25"/>
  <c r="E8" i="25"/>
  <c r="E4" i="25" s="1"/>
  <c r="M5" i="25"/>
  <c r="L5" i="25"/>
  <c r="K5" i="25"/>
  <c r="J5" i="25"/>
  <c r="J4" i="25" s="1"/>
  <c r="I5" i="25"/>
  <c r="H5" i="25"/>
  <c r="G5" i="25"/>
  <c r="F5" i="25"/>
  <c r="F4" i="25" s="1"/>
  <c r="E5" i="25"/>
  <c r="K4" i="25"/>
  <c r="K92" i="25" s="1"/>
  <c r="G4" i="25"/>
  <c r="M81" i="24"/>
  <c r="M77" i="24" s="1"/>
  <c r="L81" i="24"/>
  <c r="K81" i="24"/>
  <c r="J81" i="24"/>
  <c r="I81" i="24"/>
  <c r="I77" i="24" s="1"/>
  <c r="H81" i="24"/>
  <c r="G81" i="24"/>
  <c r="F81" i="24"/>
  <c r="E81" i="24"/>
  <c r="E77" i="24" s="1"/>
  <c r="M78" i="24"/>
  <c r="L78" i="24"/>
  <c r="K78" i="24"/>
  <c r="J78" i="24"/>
  <c r="J77" i="24" s="1"/>
  <c r="I78" i="24"/>
  <c r="H78" i="24"/>
  <c r="G78" i="24"/>
  <c r="F78" i="24"/>
  <c r="F77" i="24" s="1"/>
  <c r="E78" i="24"/>
  <c r="L77" i="24"/>
  <c r="K77" i="24"/>
  <c r="H77" i="24"/>
  <c r="G77" i="24"/>
  <c r="M73" i="24"/>
  <c r="L73" i="24"/>
  <c r="K73" i="24"/>
  <c r="J73" i="24"/>
  <c r="I73" i="24"/>
  <c r="H73" i="24"/>
  <c r="G73" i="24"/>
  <c r="F73" i="24"/>
  <c r="E73" i="24"/>
  <c r="M68" i="24"/>
  <c r="M64" i="24" s="1"/>
  <c r="L68" i="24"/>
  <c r="K68" i="24"/>
  <c r="J68" i="24"/>
  <c r="I68" i="24"/>
  <c r="I64" i="24" s="1"/>
  <c r="H68" i="24"/>
  <c r="G68" i="24"/>
  <c r="F68" i="24"/>
  <c r="E68" i="24"/>
  <c r="E64" i="24" s="1"/>
  <c r="M65" i="24"/>
  <c r="L65" i="24"/>
  <c r="K65" i="24"/>
  <c r="J65" i="24"/>
  <c r="J64" i="24" s="1"/>
  <c r="I65" i="24"/>
  <c r="H65" i="24"/>
  <c r="G65" i="24"/>
  <c r="F65" i="24"/>
  <c r="F64" i="24" s="1"/>
  <c r="E65" i="24"/>
  <c r="L64" i="24"/>
  <c r="K64" i="24"/>
  <c r="H64" i="24"/>
  <c r="G64" i="24"/>
  <c r="M59" i="24"/>
  <c r="L59" i="24"/>
  <c r="K59" i="24"/>
  <c r="J59" i="24"/>
  <c r="I59" i="24"/>
  <c r="H59" i="24"/>
  <c r="H51" i="24" s="1"/>
  <c r="G59" i="24"/>
  <c r="F59" i="24"/>
  <c r="E59" i="24"/>
  <c r="M56" i="24"/>
  <c r="M52" i="24" s="1"/>
  <c r="M51" i="24" s="1"/>
  <c r="L56" i="24"/>
  <c r="K56" i="24"/>
  <c r="J56" i="24"/>
  <c r="I56" i="24"/>
  <c r="I52" i="24" s="1"/>
  <c r="I51" i="24" s="1"/>
  <c r="H56" i="24"/>
  <c r="G56" i="24"/>
  <c r="F56" i="24"/>
  <c r="E56" i="24"/>
  <c r="E52" i="24" s="1"/>
  <c r="E51" i="24" s="1"/>
  <c r="M53" i="24"/>
  <c r="L53" i="24"/>
  <c r="K53" i="24"/>
  <c r="J53" i="24"/>
  <c r="J52" i="24" s="1"/>
  <c r="J51" i="24" s="1"/>
  <c r="I53" i="24"/>
  <c r="H53" i="24"/>
  <c r="G53" i="24"/>
  <c r="F53" i="24"/>
  <c r="F52" i="24" s="1"/>
  <c r="F51" i="24" s="1"/>
  <c r="E53" i="24"/>
  <c r="L52" i="24"/>
  <c r="K52" i="24"/>
  <c r="H52" i="24"/>
  <c r="G52" i="24"/>
  <c r="L51" i="24"/>
  <c r="L92" i="24" s="1"/>
  <c r="M47" i="24"/>
  <c r="M4" i="24" s="1"/>
  <c r="M92" i="24" s="1"/>
  <c r="L47" i="24"/>
  <c r="K47" i="24"/>
  <c r="J47" i="24"/>
  <c r="I47" i="24"/>
  <c r="I4" i="24" s="1"/>
  <c r="I92" i="24" s="1"/>
  <c r="H47" i="24"/>
  <c r="G47" i="24"/>
  <c r="F47" i="24"/>
  <c r="E47" i="24"/>
  <c r="E4" i="24" s="1"/>
  <c r="E92" i="24" s="1"/>
  <c r="M8" i="24"/>
  <c r="L8" i="24"/>
  <c r="K8" i="24"/>
  <c r="J8" i="24"/>
  <c r="I8" i="24"/>
  <c r="H8" i="24"/>
  <c r="G8" i="24"/>
  <c r="F8" i="24"/>
  <c r="F4" i="24" s="1"/>
  <c r="F92" i="24" s="1"/>
  <c r="E8" i="24"/>
  <c r="M5" i="24"/>
  <c r="L5" i="24"/>
  <c r="K5" i="24"/>
  <c r="K4" i="24" s="1"/>
  <c r="J5" i="24"/>
  <c r="I5" i="24"/>
  <c r="H5" i="24"/>
  <c r="G5" i="24"/>
  <c r="G4" i="24" s="1"/>
  <c r="F5" i="24"/>
  <c r="E5" i="24"/>
  <c r="L4" i="24"/>
  <c r="H4" i="24"/>
  <c r="H92" i="24" s="1"/>
  <c r="M81" i="23"/>
  <c r="L81" i="23"/>
  <c r="K81" i="23"/>
  <c r="K77" i="23" s="1"/>
  <c r="J81" i="23"/>
  <c r="I81" i="23"/>
  <c r="H81" i="23"/>
  <c r="G81" i="23"/>
  <c r="G77" i="23" s="1"/>
  <c r="F81" i="23"/>
  <c r="E81" i="23"/>
  <c r="M78" i="23"/>
  <c r="L78" i="23"/>
  <c r="L77" i="23" s="1"/>
  <c r="K78" i="23"/>
  <c r="J78" i="23"/>
  <c r="J77" i="23" s="1"/>
  <c r="I78" i="23"/>
  <c r="H78" i="23"/>
  <c r="H77" i="23" s="1"/>
  <c r="G78" i="23"/>
  <c r="F78" i="23"/>
  <c r="F77" i="23" s="1"/>
  <c r="E78" i="23"/>
  <c r="M77" i="23"/>
  <c r="I77" i="23"/>
  <c r="E77" i="23"/>
  <c r="M73" i="23"/>
  <c r="L73" i="23"/>
  <c r="K73" i="23"/>
  <c r="J73" i="23"/>
  <c r="I73" i="23"/>
  <c r="H73" i="23"/>
  <c r="G73" i="23"/>
  <c r="F73" i="23"/>
  <c r="E73" i="23"/>
  <c r="M68" i="23"/>
  <c r="L68" i="23"/>
  <c r="K68" i="23"/>
  <c r="K64" i="23" s="1"/>
  <c r="J68" i="23"/>
  <c r="I68" i="23"/>
  <c r="H68" i="23"/>
  <c r="G68" i="23"/>
  <c r="G64" i="23" s="1"/>
  <c r="F68" i="23"/>
  <c r="E68" i="23"/>
  <c r="M65" i="23"/>
  <c r="L65" i="23"/>
  <c r="L64" i="23" s="1"/>
  <c r="K65" i="23"/>
  <c r="J65" i="23"/>
  <c r="J64" i="23" s="1"/>
  <c r="I65" i="23"/>
  <c r="H65" i="23"/>
  <c r="H64" i="23" s="1"/>
  <c r="G65" i="23"/>
  <c r="F65" i="23"/>
  <c r="F64" i="23" s="1"/>
  <c r="E65" i="23"/>
  <c r="M64" i="23"/>
  <c r="I64" i="23"/>
  <c r="E64" i="23"/>
  <c r="M59" i="23"/>
  <c r="L59" i="23"/>
  <c r="K59" i="23"/>
  <c r="J59" i="23"/>
  <c r="I59" i="23"/>
  <c r="H59" i="23"/>
  <c r="G59" i="23"/>
  <c r="F59" i="23"/>
  <c r="E59" i="23"/>
  <c r="M56" i="23"/>
  <c r="L56" i="23"/>
  <c r="K56" i="23"/>
  <c r="K52" i="23" s="1"/>
  <c r="K51" i="23" s="1"/>
  <c r="J56" i="23"/>
  <c r="I56" i="23"/>
  <c r="H56" i="23"/>
  <c r="G56" i="23"/>
  <c r="G52" i="23" s="1"/>
  <c r="G51" i="23" s="1"/>
  <c r="F56" i="23"/>
  <c r="E56" i="23"/>
  <c r="M53" i="23"/>
  <c r="L53" i="23"/>
  <c r="L52" i="23" s="1"/>
  <c r="L51" i="23" s="1"/>
  <c r="K53" i="23"/>
  <c r="J53" i="23"/>
  <c r="J52" i="23" s="1"/>
  <c r="I53" i="23"/>
  <c r="H53" i="23"/>
  <c r="H52" i="23" s="1"/>
  <c r="H51" i="23" s="1"/>
  <c r="G53" i="23"/>
  <c r="F53" i="23"/>
  <c r="F52" i="23" s="1"/>
  <c r="E53" i="23"/>
  <c r="M52" i="23"/>
  <c r="M51" i="23" s="1"/>
  <c r="I52" i="23"/>
  <c r="I51" i="23" s="1"/>
  <c r="E52" i="23"/>
  <c r="E51" i="23" s="1"/>
  <c r="M47" i="23"/>
  <c r="L47" i="23"/>
  <c r="K47" i="23"/>
  <c r="J47" i="23"/>
  <c r="I47" i="23"/>
  <c r="H47" i="23"/>
  <c r="G47" i="23"/>
  <c r="F47" i="23"/>
  <c r="E47" i="23"/>
  <c r="M8" i="23"/>
  <c r="L8" i="23"/>
  <c r="L4" i="23" s="1"/>
  <c r="K8" i="23"/>
  <c r="J8" i="23"/>
  <c r="I8" i="23"/>
  <c r="H8" i="23"/>
  <c r="H4" i="23" s="1"/>
  <c r="G8" i="23"/>
  <c r="F8" i="23"/>
  <c r="E8" i="23"/>
  <c r="M5" i="23"/>
  <c r="M4" i="23" s="1"/>
  <c r="L5" i="23"/>
  <c r="K5" i="23"/>
  <c r="K4" i="23" s="1"/>
  <c r="J5" i="23"/>
  <c r="I5" i="23"/>
  <c r="I4" i="23" s="1"/>
  <c r="I92" i="23" s="1"/>
  <c r="H5" i="23"/>
  <c r="G5" i="23"/>
  <c r="G4" i="23" s="1"/>
  <c r="F5" i="23"/>
  <c r="E5" i="23"/>
  <c r="E4" i="23" s="1"/>
  <c r="E92" i="23" s="1"/>
  <c r="J4" i="23"/>
  <c r="F4" i="23"/>
  <c r="M81" i="22"/>
  <c r="L81" i="22"/>
  <c r="L77" i="22" s="1"/>
  <c r="K81" i="22"/>
  <c r="J81" i="22"/>
  <c r="I81" i="22"/>
  <c r="H81" i="22"/>
  <c r="H77" i="22" s="1"/>
  <c r="G81" i="22"/>
  <c r="F81" i="22"/>
  <c r="E81" i="22"/>
  <c r="M78" i="22"/>
  <c r="M77" i="22" s="1"/>
  <c r="L78" i="22"/>
  <c r="K78" i="22"/>
  <c r="K77" i="22" s="1"/>
  <c r="J78" i="22"/>
  <c r="I78" i="22"/>
  <c r="I77" i="22" s="1"/>
  <c r="H78" i="22"/>
  <c r="G78" i="22"/>
  <c r="G77" i="22" s="1"/>
  <c r="F78" i="22"/>
  <c r="E78" i="22"/>
  <c r="E77" i="22" s="1"/>
  <c r="J77" i="22"/>
  <c r="F77" i="22"/>
  <c r="M73" i="22"/>
  <c r="L73" i="22"/>
  <c r="K73" i="22"/>
  <c r="J73" i="22"/>
  <c r="I73" i="22"/>
  <c r="H73" i="22"/>
  <c r="G73" i="22"/>
  <c r="F73" i="22"/>
  <c r="E73" i="22"/>
  <c r="M68" i="22"/>
  <c r="L68" i="22"/>
  <c r="L64" i="22" s="1"/>
  <c r="K68" i="22"/>
  <c r="J68" i="22"/>
  <c r="I68" i="22"/>
  <c r="H68" i="22"/>
  <c r="H64" i="22" s="1"/>
  <c r="G68" i="22"/>
  <c r="F68" i="22"/>
  <c r="E68" i="22"/>
  <c r="M65" i="22"/>
  <c r="M64" i="22" s="1"/>
  <c r="L65" i="22"/>
  <c r="K65" i="22"/>
  <c r="K64" i="22" s="1"/>
  <c r="J65" i="22"/>
  <c r="I65" i="22"/>
  <c r="I64" i="22" s="1"/>
  <c r="H65" i="22"/>
  <c r="G65" i="22"/>
  <c r="G64" i="22" s="1"/>
  <c r="F65" i="22"/>
  <c r="E65" i="22"/>
  <c r="E64" i="22" s="1"/>
  <c r="J64" i="22"/>
  <c r="F64" i="22"/>
  <c r="M59" i="22"/>
  <c r="L59" i="22"/>
  <c r="K59" i="22"/>
  <c r="J59" i="22"/>
  <c r="I59" i="22"/>
  <c r="H59" i="22"/>
  <c r="G59" i="22"/>
  <c r="F59" i="22"/>
  <c r="E59" i="22"/>
  <c r="M56" i="22"/>
  <c r="L56" i="22"/>
  <c r="L52" i="22" s="1"/>
  <c r="L51" i="22" s="1"/>
  <c r="K56" i="22"/>
  <c r="J56" i="22"/>
  <c r="I56" i="22"/>
  <c r="H56" i="22"/>
  <c r="H52" i="22" s="1"/>
  <c r="H51" i="22" s="1"/>
  <c r="G56" i="22"/>
  <c r="F56" i="22"/>
  <c r="E56" i="22"/>
  <c r="M53" i="22"/>
  <c r="M52" i="22" s="1"/>
  <c r="M51" i="22" s="1"/>
  <c r="L53" i="22"/>
  <c r="K53" i="22"/>
  <c r="K52" i="22" s="1"/>
  <c r="J53" i="22"/>
  <c r="I53" i="22"/>
  <c r="I52" i="22" s="1"/>
  <c r="I51" i="22" s="1"/>
  <c r="H53" i="22"/>
  <c r="G53" i="22"/>
  <c r="G52" i="22" s="1"/>
  <c r="F53" i="22"/>
  <c r="E53" i="22"/>
  <c r="E52" i="22" s="1"/>
  <c r="E51" i="22" s="1"/>
  <c r="J52" i="22"/>
  <c r="J51" i="22" s="1"/>
  <c r="F52" i="22"/>
  <c r="F51" i="22" s="1"/>
  <c r="M47" i="22"/>
  <c r="L47" i="22"/>
  <c r="K47" i="22"/>
  <c r="J47" i="22"/>
  <c r="I47" i="22"/>
  <c r="H47" i="22"/>
  <c r="G47" i="22"/>
  <c r="F47" i="22"/>
  <c r="E47" i="22"/>
  <c r="M8" i="22"/>
  <c r="M4" i="22" s="1"/>
  <c r="L8" i="22"/>
  <c r="K8" i="22"/>
  <c r="J8" i="22"/>
  <c r="I8" i="22"/>
  <c r="I4" i="22" s="1"/>
  <c r="H8" i="22"/>
  <c r="G8" i="22"/>
  <c r="F8" i="22"/>
  <c r="E8" i="22"/>
  <c r="E4" i="22" s="1"/>
  <c r="M5" i="22"/>
  <c r="L5" i="22"/>
  <c r="L4" i="22" s="1"/>
  <c r="L92" i="22" s="1"/>
  <c r="K5" i="22"/>
  <c r="J5" i="22"/>
  <c r="J4" i="22" s="1"/>
  <c r="I5" i="22"/>
  <c r="H5" i="22"/>
  <c r="H4" i="22" s="1"/>
  <c r="H92" i="22" s="1"/>
  <c r="G5" i="22"/>
  <c r="F5" i="22"/>
  <c r="F4" i="22" s="1"/>
  <c r="E5" i="22"/>
  <c r="K4" i="22"/>
  <c r="G4" i="22"/>
  <c r="M36" i="21"/>
  <c r="L36" i="21"/>
  <c r="K36" i="21"/>
  <c r="J36" i="21"/>
  <c r="I36" i="21"/>
  <c r="H36" i="21"/>
  <c r="G36" i="21"/>
  <c r="F36" i="21"/>
  <c r="E36" i="21"/>
  <c r="M31" i="21"/>
  <c r="L31" i="21"/>
  <c r="K31" i="21"/>
  <c r="J31" i="21"/>
  <c r="I31" i="21"/>
  <c r="H31" i="21"/>
  <c r="G31" i="21"/>
  <c r="F31" i="21"/>
  <c r="E31" i="21"/>
  <c r="M21" i="21"/>
  <c r="L21" i="21"/>
  <c r="K21" i="21"/>
  <c r="J21" i="21"/>
  <c r="I21" i="21"/>
  <c r="H21" i="21"/>
  <c r="G21" i="21"/>
  <c r="F21" i="21"/>
  <c r="E21" i="21"/>
  <c r="M10" i="21"/>
  <c r="L10" i="21"/>
  <c r="L9" i="21" s="1"/>
  <c r="L40" i="21" s="1"/>
  <c r="K10" i="21"/>
  <c r="J10" i="21"/>
  <c r="J9" i="21" s="1"/>
  <c r="I10" i="21"/>
  <c r="H10" i="21"/>
  <c r="H9" i="21" s="1"/>
  <c r="H40" i="21" s="1"/>
  <c r="G10" i="21"/>
  <c r="F10" i="21"/>
  <c r="F9" i="21" s="1"/>
  <c r="E10" i="21"/>
  <c r="M9" i="21"/>
  <c r="K9" i="21"/>
  <c r="I9" i="21"/>
  <c r="G9" i="21"/>
  <c r="E9" i="21"/>
  <c r="M4" i="21"/>
  <c r="M40" i="21" s="1"/>
  <c r="L4" i="21"/>
  <c r="K4" i="21"/>
  <c r="K40" i="21" s="1"/>
  <c r="J4" i="21"/>
  <c r="I4" i="21"/>
  <c r="I40" i="21" s="1"/>
  <c r="H4" i="21"/>
  <c r="G4" i="21"/>
  <c r="G40" i="21" s="1"/>
  <c r="F4" i="21"/>
  <c r="E4" i="21"/>
  <c r="E40" i="21" s="1"/>
  <c r="K15" i="20"/>
  <c r="J15" i="20"/>
  <c r="I15" i="20"/>
  <c r="H15" i="20"/>
  <c r="G15" i="20"/>
  <c r="F15" i="20"/>
  <c r="E15" i="20"/>
  <c r="D15" i="20"/>
  <c r="C15" i="20"/>
  <c r="K4" i="20"/>
  <c r="J4" i="20"/>
  <c r="I4" i="20"/>
  <c r="H4" i="20"/>
  <c r="G4" i="20"/>
  <c r="F4" i="20"/>
  <c r="E4" i="20"/>
  <c r="D4" i="20"/>
  <c r="C4" i="20"/>
  <c r="K26" i="19"/>
  <c r="G26" i="19"/>
  <c r="C26" i="19"/>
  <c r="K16" i="19"/>
  <c r="J16" i="19"/>
  <c r="I16" i="19"/>
  <c r="H16" i="19"/>
  <c r="G16" i="19"/>
  <c r="F16" i="19"/>
  <c r="E16" i="19"/>
  <c r="D16" i="19"/>
  <c r="C16" i="19"/>
  <c r="K8" i="19"/>
  <c r="J8" i="19"/>
  <c r="I8" i="19"/>
  <c r="H8" i="19"/>
  <c r="G8" i="19"/>
  <c r="F8" i="19"/>
  <c r="E8" i="19"/>
  <c r="D8" i="19"/>
  <c r="C8" i="19"/>
  <c r="K4" i="19"/>
  <c r="J4" i="19"/>
  <c r="J26" i="19" s="1"/>
  <c r="I4" i="19"/>
  <c r="I26" i="19" s="1"/>
  <c r="H4" i="19"/>
  <c r="H26" i="19" s="1"/>
  <c r="G4" i="19"/>
  <c r="F4" i="19"/>
  <c r="F26" i="19" s="1"/>
  <c r="E4" i="19"/>
  <c r="E26" i="19" s="1"/>
  <c r="D4" i="19"/>
  <c r="D26" i="19" s="1"/>
  <c r="C4" i="19"/>
  <c r="Z20" i="18"/>
  <c r="Z19" i="18"/>
  <c r="K19" i="18"/>
  <c r="J19" i="18"/>
  <c r="I19" i="18"/>
  <c r="H19" i="18"/>
  <c r="G19" i="18"/>
  <c r="F19" i="18"/>
  <c r="E19" i="18"/>
  <c r="D19" i="18"/>
  <c r="C19" i="18"/>
  <c r="Z18" i="18"/>
  <c r="Z17" i="18"/>
  <c r="Z16" i="18"/>
  <c r="Z15" i="18"/>
  <c r="Z14" i="18"/>
  <c r="Z13" i="18"/>
  <c r="Z12" i="18"/>
  <c r="Z11" i="18"/>
  <c r="Z10" i="18"/>
  <c r="Z9" i="18"/>
  <c r="Z8" i="18"/>
  <c r="Z7" i="18"/>
  <c r="Z6" i="18"/>
  <c r="Z5" i="18"/>
  <c r="Z4" i="18"/>
  <c r="I26" i="17"/>
  <c r="E26" i="17"/>
  <c r="K16" i="17"/>
  <c r="J16" i="17"/>
  <c r="I16" i="17"/>
  <c r="H16" i="17"/>
  <c r="G16" i="17"/>
  <c r="F16" i="17"/>
  <c r="E16" i="17"/>
  <c r="D16" i="17"/>
  <c r="C16" i="17"/>
  <c r="K8" i="17"/>
  <c r="J8" i="17"/>
  <c r="I8" i="17"/>
  <c r="H8" i="17"/>
  <c r="G8" i="17"/>
  <c r="F8" i="17"/>
  <c r="E8" i="17"/>
  <c r="D8" i="17"/>
  <c r="C8" i="17"/>
  <c r="K4" i="17"/>
  <c r="K26" i="17" s="1"/>
  <c r="J4" i="17"/>
  <c r="J26" i="17" s="1"/>
  <c r="I4" i="17"/>
  <c r="H4" i="17"/>
  <c r="H26" i="17" s="1"/>
  <c r="G4" i="17"/>
  <c r="G26" i="17" s="1"/>
  <c r="F4" i="17"/>
  <c r="F26" i="17" s="1"/>
  <c r="E4" i="17"/>
  <c r="D4" i="17"/>
  <c r="D26" i="17" s="1"/>
  <c r="C4" i="17"/>
  <c r="C26" i="17" s="1"/>
  <c r="Z20" i="16"/>
  <c r="Z19" i="16"/>
  <c r="K19" i="16"/>
  <c r="J19" i="16"/>
  <c r="I19" i="16"/>
  <c r="H19" i="16"/>
  <c r="G19" i="16"/>
  <c r="F19" i="16"/>
  <c r="E19" i="16"/>
  <c r="D19" i="16"/>
  <c r="C19" i="16"/>
  <c r="Z18" i="16"/>
  <c r="Z17" i="16"/>
  <c r="Z16" i="16"/>
  <c r="Z15" i="16"/>
  <c r="Z14" i="16"/>
  <c r="Z13" i="16"/>
  <c r="Z12" i="16"/>
  <c r="Z11" i="16"/>
  <c r="Z10" i="16"/>
  <c r="Z9" i="16"/>
  <c r="Z8" i="16"/>
  <c r="Z7" i="16"/>
  <c r="Z6" i="16"/>
  <c r="Z5" i="16"/>
  <c r="Z4" i="16"/>
  <c r="K16" i="15"/>
  <c r="J16" i="15"/>
  <c r="I16" i="15"/>
  <c r="H16" i="15"/>
  <c r="G16" i="15"/>
  <c r="F16" i="15"/>
  <c r="E16" i="15"/>
  <c r="D16" i="15"/>
  <c r="C16" i="15"/>
  <c r="K8" i="15"/>
  <c r="J8" i="15"/>
  <c r="I8" i="15"/>
  <c r="H8" i="15"/>
  <c r="G8" i="15"/>
  <c r="F8" i="15"/>
  <c r="E8" i="15"/>
  <c r="D8" i="15"/>
  <c r="C8" i="15"/>
  <c r="K4" i="15"/>
  <c r="K26" i="15" s="1"/>
  <c r="J4" i="15"/>
  <c r="J26" i="15" s="1"/>
  <c r="I4" i="15"/>
  <c r="I26" i="15" s="1"/>
  <c r="H4" i="15"/>
  <c r="H26" i="15" s="1"/>
  <c r="G4" i="15"/>
  <c r="G26" i="15" s="1"/>
  <c r="F4" i="15"/>
  <c r="F26" i="15" s="1"/>
  <c r="E4" i="15"/>
  <c r="E26" i="15" s="1"/>
  <c r="D4" i="15"/>
  <c r="D26" i="15" s="1"/>
  <c r="C4" i="15"/>
  <c r="C26" i="15" s="1"/>
  <c r="Z20" i="14"/>
  <c r="Z19" i="14"/>
  <c r="K19" i="14"/>
  <c r="J19" i="14"/>
  <c r="I19" i="14"/>
  <c r="H19" i="14"/>
  <c r="G19" i="14"/>
  <c r="F19" i="14"/>
  <c r="E19" i="14"/>
  <c r="D19" i="14"/>
  <c r="C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Z6" i="14"/>
  <c r="Z5" i="14"/>
  <c r="Z4" i="14"/>
  <c r="K16" i="13"/>
  <c r="J16" i="13"/>
  <c r="I16" i="13"/>
  <c r="H16" i="13"/>
  <c r="G16" i="13"/>
  <c r="F16" i="13"/>
  <c r="E16" i="13"/>
  <c r="D16" i="13"/>
  <c r="C16" i="13"/>
  <c r="K8" i="13"/>
  <c r="J8" i="13"/>
  <c r="I8" i="13"/>
  <c r="H8" i="13"/>
  <c r="G8" i="13"/>
  <c r="F8" i="13"/>
  <c r="E8" i="13"/>
  <c r="D8" i="13"/>
  <c r="C8" i="13"/>
  <c r="K4" i="13"/>
  <c r="K26" i="13" s="1"/>
  <c r="J4" i="13"/>
  <c r="J26" i="13" s="1"/>
  <c r="I4" i="13"/>
  <c r="I26" i="13" s="1"/>
  <c r="H4" i="13"/>
  <c r="H26" i="13" s="1"/>
  <c r="G4" i="13"/>
  <c r="G26" i="13" s="1"/>
  <c r="F4" i="13"/>
  <c r="F26" i="13" s="1"/>
  <c r="E4" i="13"/>
  <c r="E26" i="13" s="1"/>
  <c r="D4" i="13"/>
  <c r="D26" i="13" s="1"/>
  <c r="C4" i="13"/>
  <c r="C26" i="13" s="1"/>
  <c r="Z20" i="12"/>
  <c r="Z19" i="12"/>
  <c r="K19" i="12"/>
  <c r="J19" i="12"/>
  <c r="I19" i="12"/>
  <c r="H19" i="12"/>
  <c r="G19" i="12"/>
  <c r="F19" i="12"/>
  <c r="E19" i="12"/>
  <c r="D19" i="12"/>
  <c r="C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K16" i="11"/>
  <c r="J16" i="11"/>
  <c r="I16" i="11"/>
  <c r="H16" i="11"/>
  <c r="G16" i="11"/>
  <c r="F16" i="11"/>
  <c r="E16" i="11"/>
  <c r="D16" i="11"/>
  <c r="C16" i="11"/>
  <c r="K8" i="11"/>
  <c r="J8" i="11"/>
  <c r="I8" i="11"/>
  <c r="H8" i="11"/>
  <c r="G8" i="11"/>
  <c r="F8" i="11"/>
  <c r="E8" i="11"/>
  <c r="D8" i="11"/>
  <c r="C8" i="11"/>
  <c r="K4" i="11"/>
  <c r="K26" i="11" s="1"/>
  <c r="J4" i="11"/>
  <c r="J26" i="11" s="1"/>
  <c r="I4" i="11"/>
  <c r="I26" i="11" s="1"/>
  <c r="H4" i="11"/>
  <c r="H26" i="11" s="1"/>
  <c r="G4" i="11"/>
  <c r="G26" i="11" s="1"/>
  <c r="F4" i="11"/>
  <c r="F26" i="11" s="1"/>
  <c r="E4" i="11"/>
  <c r="E26" i="11" s="1"/>
  <c r="D4" i="11"/>
  <c r="D26" i="11" s="1"/>
  <c r="C4" i="11"/>
  <c r="C26" i="11" s="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K16" i="9"/>
  <c r="J16" i="9"/>
  <c r="I16" i="9"/>
  <c r="H16" i="9"/>
  <c r="G16" i="9"/>
  <c r="F16" i="9"/>
  <c r="E16" i="9"/>
  <c r="D16" i="9"/>
  <c r="C16" i="9"/>
  <c r="K8" i="9"/>
  <c r="J8" i="9"/>
  <c r="I8" i="9"/>
  <c r="H8" i="9"/>
  <c r="G8" i="9"/>
  <c r="F8" i="9"/>
  <c r="E8" i="9"/>
  <c r="D8" i="9"/>
  <c r="C8" i="9"/>
  <c r="K4" i="9"/>
  <c r="K26" i="9" s="1"/>
  <c r="J4" i="9"/>
  <c r="J26" i="9" s="1"/>
  <c r="I4" i="9"/>
  <c r="I26" i="9" s="1"/>
  <c r="H4" i="9"/>
  <c r="H26" i="9" s="1"/>
  <c r="G4" i="9"/>
  <c r="G26" i="9" s="1"/>
  <c r="F4" i="9"/>
  <c r="F26" i="9" s="1"/>
  <c r="E4" i="9"/>
  <c r="E26" i="9" s="1"/>
  <c r="D4" i="9"/>
  <c r="D26" i="9" s="1"/>
  <c r="C4" i="9"/>
  <c r="C26" i="9" s="1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K16" i="7"/>
  <c r="J16" i="7"/>
  <c r="I16" i="7"/>
  <c r="H16" i="7"/>
  <c r="G16" i="7"/>
  <c r="F16" i="7"/>
  <c r="E16" i="7"/>
  <c r="D16" i="7"/>
  <c r="C16" i="7"/>
  <c r="K8" i="7"/>
  <c r="J8" i="7"/>
  <c r="I8" i="7"/>
  <c r="H8" i="7"/>
  <c r="G8" i="7"/>
  <c r="F8" i="7"/>
  <c r="E8" i="7"/>
  <c r="D8" i="7"/>
  <c r="C8" i="7"/>
  <c r="K4" i="7"/>
  <c r="K26" i="7" s="1"/>
  <c r="J4" i="7"/>
  <c r="J26" i="7" s="1"/>
  <c r="I4" i="7"/>
  <c r="I26" i="7" s="1"/>
  <c r="H4" i="7"/>
  <c r="H26" i="7" s="1"/>
  <c r="G4" i="7"/>
  <c r="G26" i="7" s="1"/>
  <c r="F4" i="7"/>
  <c r="F26" i="7" s="1"/>
  <c r="E4" i="7"/>
  <c r="E26" i="7" s="1"/>
  <c r="D4" i="7"/>
  <c r="D26" i="7" s="1"/>
  <c r="C4" i="7"/>
  <c r="C26" i="7" s="1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K16" i="4"/>
  <c r="J16" i="4"/>
  <c r="I16" i="4"/>
  <c r="H16" i="4"/>
  <c r="G16" i="4"/>
  <c r="F16" i="4"/>
  <c r="E16" i="4"/>
  <c r="D16" i="4"/>
  <c r="C16" i="4"/>
  <c r="K8" i="4"/>
  <c r="J8" i="4"/>
  <c r="I8" i="4"/>
  <c r="H8" i="4"/>
  <c r="G8" i="4"/>
  <c r="F8" i="4"/>
  <c r="E8" i="4"/>
  <c r="D8" i="4"/>
  <c r="C8" i="4"/>
  <c r="K4" i="4"/>
  <c r="K26" i="4" s="1"/>
  <c r="J4" i="4"/>
  <c r="J26" i="4" s="1"/>
  <c r="I4" i="4"/>
  <c r="I26" i="4" s="1"/>
  <c r="H4" i="4"/>
  <c r="H26" i="4" s="1"/>
  <c r="G4" i="4"/>
  <c r="G26" i="4" s="1"/>
  <c r="F4" i="4"/>
  <c r="F26" i="4" s="1"/>
  <c r="E4" i="4"/>
  <c r="E26" i="4" s="1"/>
  <c r="D4" i="4"/>
  <c r="D26" i="4" s="1"/>
  <c r="C4" i="4"/>
  <c r="C26" i="4" s="1"/>
  <c r="F40" i="21" l="1"/>
  <c r="J40" i="21"/>
  <c r="F92" i="22"/>
  <c r="J92" i="22"/>
  <c r="E92" i="22"/>
  <c r="I92" i="22"/>
  <c r="M92" i="22"/>
  <c r="G92" i="23"/>
  <c r="K92" i="23"/>
  <c r="F51" i="23"/>
  <c r="F92" i="23" s="1"/>
  <c r="J51" i="23"/>
  <c r="G51" i="22"/>
  <c r="G92" i="22" s="1"/>
  <c r="K51" i="22"/>
  <c r="K92" i="22" s="1"/>
  <c r="M92" i="23"/>
  <c r="H92" i="23"/>
  <c r="L92" i="23"/>
  <c r="J92" i="23"/>
  <c r="J92" i="25"/>
  <c r="F51" i="25"/>
  <c r="F92" i="25" s="1"/>
  <c r="E51" i="25"/>
  <c r="E92" i="25" s="1"/>
  <c r="I51" i="25"/>
  <c r="I92" i="25" s="1"/>
  <c r="M51" i="25"/>
  <c r="M92" i="25" s="1"/>
  <c r="H51" i="25"/>
  <c r="H92" i="25" s="1"/>
  <c r="L51" i="25"/>
  <c r="L92" i="25" s="1"/>
  <c r="L92" i="27"/>
  <c r="G92" i="27"/>
  <c r="K92" i="27"/>
  <c r="F92" i="27"/>
  <c r="J92" i="27"/>
  <c r="E51" i="29"/>
  <c r="E92" i="29" s="1"/>
  <c r="I51" i="29"/>
  <c r="I92" i="29" s="1"/>
  <c r="M51" i="29"/>
  <c r="M92" i="29" s="1"/>
  <c r="H51" i="29"/>
  <c r="L51" i="29"/>
  <c r="K51" i="24"/>
  <c r="K92" i="24" s="1"/>
  <c r="G92" i="25"/>
  <c r="G92" i="28"/>
  <c r="F51" i="28"/>
  <c r="F92" i="28" s="1"/>
  <c r="J51" i="28"/>
  <c r="J92" i="28" s="1"/>
  <c r="E51" i="28"/>
  <c r="E92" i="28" s="1"/>
  <c r="I51" i="28"/>
  <c r="I92" i="28" s="1"/>
  <c r="M51" i="28"/>
  <c r="M92" i="28" s="1"/>
  <c r="H92" i="29"/>
  <c r="L92" i="29"/>
  <c r="G51" i="29"/>
  <c r="G92" i="29" s="1"/>
  <c r="K51" i="29"/>
  <c r="K92" i="29" s="1"/>
  <c r="J4" i="24"/>
  <c r="J92" i="24" s="1"/>
  <c r="G51" i="24"/>
  <c r="G92" i="24" s="1"/>
</calcChain>
</file>

<file path=xl/sharedStrings.xml><?xml version="1.0" encoding="utf-8"?>
<sst xmlns="http://schemas.openxmlformats.org/spreadsheetml/2006/main" count="11873" uniqueCount="195">
  <si>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</si>
  <si>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</si>
  <si>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</si>
  <si>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</si>
  <si>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</si>
  <si>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</si>
  <si>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</si>
  <si>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</si>
  <si>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</si>
  <si>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</si>
  <si>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</si>
  <si>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</si>
  <si>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</si>
  <si>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</si>
  <si>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</si>
  <si>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</si>
  <si>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</si>
  <si>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</si>
  <si>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</si>
  <si>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</si>
  <si>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</si>
  <si>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</si>
  <si>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</si>
  <si>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</si>
  <si>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</si>
  <si>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</si>
  <si>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</si>
  <si>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</si>
  <si>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</si>
  <si>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</si>
  <si>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</si>
  <si>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</si>
  <si>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</si>
  <si>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</si>
  <si>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</si>
  <si>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</si>
  <si>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</si>
  <si>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</si>
  <si>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</si>
  <si>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</si>
  <si>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</si>
  <si>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</si>
  <si>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</si>
  <si>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</si>
  <si>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</si>
  <si>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</si>
  <si>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</si>
  <si>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</si>
  <si>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</si>
  <si>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</si>
  <si>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</si>
  <si>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</si>
  <si>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</si>
  <si>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</si>
  <si>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</si>
  <si>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</si>
  <si>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</si>
  <si>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</si>
  <si>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</si>
  <si>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</si>
  <si>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</si>
  <si>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</si>
  <si>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</si>
  <si>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</si>
  <si>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</si>
  <si>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</si>
  <si>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</si>
  <si>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</si>
  <si>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</si>
  <si>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</si>
  <si>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</si>
  <si>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</si>
  <si>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</si>
  <si>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</si>
  <si>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</si>
  <si>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</si>
  <si>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</si>
  <si>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</si>
  <si>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</si>
  <si>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</si>
  <si>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</si>
  <si>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</si>
  <si>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</si>
  <si>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</si>
  <si>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</si>
  <si>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</si>
  <si>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</si>
  <si>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</si>
  <si>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</si>
  <si>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</si>
  <si>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</si>
  <si>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</si>
  <si>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</si>
  <si>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</si>
  <si>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</si>
  <si>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</si>
  <si>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</si>
  <si>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</si>
  <si>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</si>
  <si>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</si>
  <si>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</si>
  <si>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</si>
  <si>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</si>
  <si>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</si>
  <si>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</si>
  <si>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</si>
  <si>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</si>
  <si>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</si>
  <si>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</si>
  <si>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</si>
  <si>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</si>
  <si>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</si>
  <si>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</si>
  <si>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</si>
  <si>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</si>
  <si>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</si>
  <si>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</si>
  <si>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</si>
  <si>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</si>
  <si>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</si>
  <si>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</si>
  <si>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</si>
  <si>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>1. Administration</t>
  </si>
  <si>
    <t xml:space="preserve">14. </t>
  </si>
  <si>
    <t xml:space="preserve">12. </t>
  </si>
  <si>
    <t xml:space="preserve">10. </t>
  </si>
  <si>
    <t xml:space="preserve">11. </t>
  </si>
  <si>
    <t xml:space="preserve">13. </t>
  </si>
  <si>
    <t>2016/17</t>
  </si>
  <si>
    <t>2015/16</t>
  </si>
  <si>
    <t>2014/15</t>
  </si>
  <si>
    <t>2013/14</t>
  </si>
  <si>
    <t>2012/13</t>
  </si>
  <si>
    <t>2011/12</t>
  </si>
  <si>
    <t>2010/11</t>
  </si>
  <si>
    <t>Table B.1: Specification of receipts: Economic Development, Environment And Tourism</t>
  </si>
  <si>
    <t>Table B.2: Payments and estimates by economic classification: Economic Development, Environment And Tourism</t>
  </si>
  <si>
    <t xml:space="preserve">9. </t>
  </si>
  <si>
    <t xml:space="preserve">8. </t>
  </si>
  <si>
    <t xml:space="preserve">7. Tourism </t>
  </si>
  <si>
    <t>6. Environmental Services</t>
  </si>
  <si>
    <t>5. Economic Planning</t>
  </si>
  <si>
    <t>4. Business Regulation And Governance</t>
  </si>
  <si>
    <t>3. Trade And Sector Development</t>
  </si>
  <si>
    <t xml:space="preserve">2. Integrated Economic Development </t>
  </si>
  <si>
    <t xml:space="preserve">15. </t>
  </si>
  <si>
    <t>1. Office Of Mec</t>
  </si>
  <si>
    <t>2. Senior Management (Hod)</t>
  </si>
  <si>
    <t>3. Financial Management</t>
  </si>
  <si>
    <t>4. Corporate Services</t>
  </si>
  <si>
    <t>1. Cd:Office Support</t>
  </si>
  <si>
    <t>2. Enterprise Development</t>
  </si>
  <si>
    <t>3. Local Economic Development</t>
  </si>
  <si>
    <t>4. Economic Empowerment</t>
  </si>
  <si>
    <t>5. Regional Directors</t>
  </si>
  <si>
    <t>2. Trade And Investment Promotion</t>
  </si>
  <si>
    <t>3. Sector Development</t>
  </si>
  <si>
    <t>4. Strategic Initiatives</t>
  </si>
  <si>
    <t>5. Sector Specialists</t>
  </si>
  <si>
    <t>1. Cd: Office Support</t>
  </si>
  <si>
    <t>2. Consumer Protection</t>
  </si>
  <si>
    <t>3. Regulation Services</t>
  </si>
  <si>
    <t>2. Economic Policy And Planning</t>
  </si>
  <si>
    <t>3. Research And Development</t>
  </si>
  <si>
    <t>4. Knowledge Management</t>
  </si>
  <si>
    <t>5. Monitoring And Evaluation</t>
  </si>
  <si>
    <t>2. Environmental Policy Planning And Coordination</t>
  </si>
  <si>
    <t>3. Compliance And Enforcement</t>
  </si>
  <si>
    <t>4. Environmental Quality Management</t>
  </si>
  <si>
    <t>5. Environmental Empowerment Services</t>
  </si>
  <si>
    <t>1. Tourism</t>
  </si>
  <si>
    <t>Table 6.2: Summary of departmental receipts collection</t>
  </si>
  <si>
    <t>Table 6.3: Summary of payments and estimates by programme: Economic Development, Environment And Tourism</t>
  </si>
  <si>
    <t>Table 6.4: Summary of provincial payments and estimates by economic classification: Economic Development, Environment And Tourism</t>
  </si>
  <si>
    <t>Table 6.7: Summary of payments and estimates by sub-programme: Administration</t>
  </si>
  <si>
    <t>Table 6.8: Summary of payments and estimates by economic classification: Administration</t>
  </si>
  <si>
    <t xml:space="preserve">Table 6.9: Summary of payments and estimates by sub-programme: Integrated Economic Development </t>
  </si>
  <si>
    <t xml:space="preserve">Table 6.10: Summary of payments and estimates by economic classification: Integrated Economic Development </t>
  </si>
  <si>
    <t>Table 6.11: Summary of payments and estimates by sub-programme: Trade And Sector Development</t>
  </si>
  <si>
    <t>Table 6.12: Summary of payments and estimates by economic classification: Trade And Sector Development</t>
  </si>
  <si>
    <t>Table 6.13: Summary of payments and estimates by sub-programme: Business Regulation And Governance</t>
  </si>
  <si>
    <t>Table 6.14: Summary of payments and estimates by economic classification: Business Regulation And Governance</t>
  </si>
  <si>
    <t>Table 6.15: Summary of payments and estimates by sub-programme: Economic Planning</t>
  </si>
  <si>
    <t>Table 6.16: Summary of payments and estimates by economic classification: Economic Planning</t>
  </si>
  <si>
    <t>Table 6.17: Summary of payments and estimates by sub-programme: Environmental Services</t>
  </si>
  <si>
    <t>Table 6.18: Summary of payments and estimates by economic classification: Environmental Services</t>
  </si>
  <si>
    <t xml:space="preserve">Table 6.19: Summary of payments and estimates by sub-programme: Tourism </t>
  </si>
  <si>
    <t xml:space="preserve">Table 6.20: Summary of payments and estimates by economic classification: Tourism </t>
  </si>
  <si>
    <t>Table B.2A: Payments and estimates by economic classification: Administration</t>
  </si>
  <si>
    <t xml:space="preserve">Table B.2B: Payments and estimates by economic classification: Integrated Economic Development </t>
  </si>
  <si>
    <t>Table B.2C: Payments and estimates by economic classification: Trade And Sector Development</t>
  </si>
  <si>
    <t>Table B.2D: Payments and estimates by economic classification: Business Regulation And Governance</t>
  </si>
  <si>
    <t>Table B.2E: Payments and estimates by economic classification: Economic Planning</t>
  </si>
  <si>
    <t>Table B.2F: Payments and estimates by economic classification: Environmental Services</t>
  </si>
  <si>
    <t xml:space="preserve">Table B.2G: Payments and estimates by economic classification: Tourism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</si>
</sst>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171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134</v>
      </c>
      <c r="D3" s="17" t="s">
        <v>133</v>
      </c>
      <c r="E3" s="17" t="s">
        <v>132</v>
      </c>
      <c r="F3" s="173" t="s">
        <v>131</v>
      </c>
      <c r="G3" s="174"/>
      <c r="H3" s="175"/>
      <c r="I3" s="17" t="s">
        <v>130</v>
      </c>
      <c r="J3" s="17" t="s">
        <v>129</v>
      </c>
      <c r="K3" s="17" t="s">
        <v>128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50583</v>
      </c>
      <c r="D4" s="28">
        <f t="shared" ref="D4:K4" si="0">SUM(D5:D8)</f>
        <v>60142</v>
      </c>
      <c r="E4" s="28">
        <f t="shared" si="0"/>
        <v>73937</v>
      </c>
      <c r="F4" s="27">
        <f t="shared" si="0"/>
        <v>76107</v>
      </c>
      <c r="G4" s="28">
        <f t="shared" si="0"/>
        <v>76107</v>
      </c>
      <c r="H4" s="29">
        <f t="shared" si="0"/>
        <v>76107</v>
      </c>
      <c r="I4" s="28">
        <f t="shared" si="0"/>
        <v>82160</v>
      </c>
      <c r="J4" s="28">
        <f t="shared" si="0"/>
        <v>86269</v>
      </c>
      <c r="K4" s="28">
        <f t="shared" si="0"/>
        <v>90583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43961</v>
      </c>
      <c r="D5" s="28">
        <v>55030</v>
      </c>
      <c r="E5" s="28">
        <v>62522</v>
      </c>
      <c r="F5" s="27">
        <v>64048</v>
      </c>
      <c r="G5" s="28">
        <v>64048</v>
      </c>
      <c r="H5" s="29">
        <v>64048</v>
      </c>
      <c r="I5" s="28">
        <v>72006</v>
      </c>
      <c r="J5" s="28">
        <v>75608</v>
      </c>
      <c r="K5" s="29">
        <v>79388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4261</v>
      </c>
      <c r="D6" s="33">
        <v>4572</v>
      </c>
      <c r="E6" s="33">
        <v>6707</v>
      </c>
      <c r="F6" s="32">
        <v>9947</v>
      </c>
      <c r="G6" s="33">
        <v>9947</v>
      </c>
      <c r="H6" s="34">
        <v>9947</v>
      </c>
      <c r="I6" s="33">
        <v>7936</v>
      </c>
      <c r="J6" s="33">
        <v>8332</v>
      </c>
      <c r="K6" s="34">
        <v>8749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2361</v>
      </c>
      <c r="D7" s="33">
        <v>540</v>
      </c>
      <c r="E7" s="33">
        <v>4708</v>
      </c>
      <c r="F7" s="32">
        <v>2112</v>
      </c>
      <c r="G7" s="33">
        <v>2112</v>
      </c>
      <c r="H7" s="34">
        <v>2112</v>
      </c>
      <c r="I7" s="33">
        <v>2218</v>
      </c>
      <c r="J7" s="33">
        <v>2329</v>
      </c>
      <c r="K7" s="34">
        <v>2446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2037</v>
      </c>
      <c r="D9" s="33">
        <v>1563</v>
      </c>
      <c r="E9" s="33">
        <v>2066</v>
      </c>
      <c r="F9" s="32">
        <v>1683</v>
      </c>
      <c r="G9" s="33">
        <v>1683</v>
      </c>
      <c r="H9" s="34">
        <v>1683</v>
      </c>
      <c r="I9" s="33">
        <v>1766</v>
      </c>
      <c r="J9" s="33">
        <v>1853</v>
      </c>
      <c r="K9" s="33">
        <v>1947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1182</v>
      </c>
      <c r="D11" s="33">
        <v>1978</v>
      </c>
      <c r="E11" s="33">
        <v>5154</v>
      </c>
      <c r="F11" s="32">
        <v>322</v>
      </c>
      <c r="G11" s="33">
        <v>322</v>
      </c>
      <c r="H11" s="34">
        <v>322</v>
      </c>
      <c r="I11" s="33">
        <v>424</v>
      </c>
      <c r="J11" s="33">
        <v>410</v>
      </c>
      <c r="K11" s="33">
        <v>427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882</v>
      </c>
      <c r="D12" s="33">
        <v>1053</v>
      </c>
      <c r="E12" s="33">
        <v>1017</v>
      </c>
      <c r="F12" s="32">
        <v>827</v>
      </c>
      <c r="G12" s="33">
        <v>827</v>
      </c>
      <c r="H12" s="34">
        <v>827</v>
      </c>
      <c r="I12" s="33">
        <v>868</v>
      </c>
      <c r="J12" s="33">
        <v>912</v>
      </c>
      <c r="K12" s="33">
        <v>958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58</v>
      </c>
      <c r="D13" s="33">
        <v>246</v>
      </c>
      <c r="E13" s="33">
        <v>25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141</v>
      </c>
      <c r="D14" s="36">
        <v>554</v>
      </c>
      <c r="E14" s="36">
        <v>52</v>
      </c>
      <c r="F14" s="35">
        <v>361</v>
      </c>
      <c r="G14" s="36">
        <v>361</v>
      </c>
      <c r="H14" s="37">
        <v>361</v>
      </c>
      <c r="I14" s="36">
        <v>396</v>
      </c>
      <c r="J14" s="36">
        <v>452</v>
      </c>
      <c r="K14" s="36">
        <v>475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54883</v>
      </c>
      <c r="D15" s="61">
        <f t="shared" ref="D15:K15" si="1">SUM(D5:D14)</f>
        <v>65536</v>
      </c>
      <c r="E15" s="61">
        <f t="shared" si="1"/>
        <v>82251</v>
      </c>
      <c r="F15" s="62">
        <f t="shared" si="1"/>
        <v>79300</v>
      </c>
      <c r="G15" s="61">
        <f t="shared" si="1"/>
        <v>79300</v>
      </c>
      <c r="H15" s="63">
        <f t="shared" si="1"/>
        <v>79300</v>
      </c>
      <c r="I15" s="61">
        <f t="shared" si="1"/>
        <v>85614</v>
      </c>
      <c r="J15" s="61">
        <f t="shared" si="1"/>
        <v>89896</v>
      </c>
      <c r="K15" s="61">
        <f t="shared" si="1"/>
        <v>94390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172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134</v>
      </c>
      <c r="D3" s="17" t="s">
        <v>133</v>
      </c>
      <c r="E3" s="17" t="s">
        <v>132</v>
      </c>
      <c r="F3" s="173" t="s">
        <v>131</v>
      </c>
      <c r="G3" s="174"/>
      <c r="H3" s="175"/>
      <c r="I3" s="17" t="s">
        <v>130</v>
      </c>
      <c r="J3" s="17" t="s">
        <v>129</v>
      </c>
      <c r="K3" s="17" t="s">
        <v>128</v>
      </c>
      <c r="Z3" s="54" t="s">
        <v>32</v>
      </c>
    </row>
    <row r="4" spans="1:27" s="14" customFormat="1" ht="12.75" customHeight="1" x14ac:dyDescent="0.25">
      <c r="A4" s="25"/>
      <c r="B4" s="55" t="s">
        <v>122</v>
      </c>
      <c r="C4" s="33">
        <v>71550</v>
      </c>
      <c r="D4" s="33">
        <v>68068</v>
      </c>
      <c r="E4" s="33">
        <v>99996</v>
      </c>
      <c r="F4" s="27">
        <v>82366</v>
      </c>
      <c r="G4" s="28">
        <v>82657</v>
      </c>
      <c r="H4" s="29">
        <v>83857</v>
      </c>
      <c r="I4" s="33">
        <v>87820</v>
      </c>
      <c r="J4" s="33">
        <v>86784</v>
      </c>
      <c r="K4" s="33">
        <v>93468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144</v>
      </c>
      <c r="C5" s="33">
        <v>167101</v>
      </c>
      <c r="D5" s="33">
        <v>167921</v>
      </c>
      <c r="E5" s="33">
        <v>230051</v>
      </c>
      <c r="F5" s="32">
        <v>196866</v>
      </c>
      <c r="G5" s="33">
        <v>201668</v>
      </c>
      <c r="H5" s="34">
        <v>201548</v>
      </c>
      <c r="I5" s="33">
        <v>242956</v>
      </c>
      <c r="J5" s="33">
        <v>249085</v>
      </c>
      <c r="K5" s="33">
        <v>270012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143</v>
      </c>
      <c r="C6" s="33">
        <v>18253</v>
      </c>
      <c r="D6" s="33">
        <v>16551</v>
      </c>
      <c r="E6" s="33">
        <v>22287</v>
      </c>
      <c r="F6" s="32">
        <v>17720</v>
      </c>
      <c r="G6" s="33">
        <v>14705</v>
      </c>
      <c r="H6" s="34">
        <v>14980</v>
      </c>
      <c r="I6" s="33">
        <v>17711</v>
      </c>
      <c r="J6" s="33">
        <v>21697</v>
      </c>
      <c r="K6" s="33">
        <v>22861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142</v>
      </c>
      <c r="C7" s="33">
        <v>58421</v>
      </c>
      <c r="D7" s="33">
        <v>57899</v>
      </c>
      <c r="E7" s="33">
        <v>60072</v>
      </c>
      <c r="F7" s="32">
        <v>75817</v>
      </c>
      <c r="G7" s="33">
        <v>82183</v>
      </c>
      <c r="H7" s="34">
        <v>81896</v>
      </c>
      <c r="I7" s="33">
        <v>82495</v>
      </c>
      <c r="J7" s="33">
        <v>82089</v>
      </c>
      <c r="K7" s="33">
        <v>85766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141</v>
      </c>
      <c r="C8" s="33">
        <v>9851</v>
      </c>
      <c r="D8" s="33">
        <v>7765</v>
      </c>
      <c r="E8" s="33">
        <v>6923</v>
      </c>
      <c r="F8" s="32">
        <v>9833</v>
      </c>
      <c r="G8" s="33">
        <v>8479</v>
      </c>
      <c r="H8" s="34">
        <v>8654</v>
      </c>
      <c r="I8" s="33">
        <v>14989</v>
      </c>
      <c r="J8" s="33">
        <v>10697</v>
      </c>
      <c r="K8" s="33">
        <v>11283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140</v>
      </c>
      <c r="C9" s="33">
        <v>94010</v>
      </c>
      <c r="D9" s="33">
        <v>97481</v>
      </c>
      <c r="E9" s="33">
        <v>70005</v>
      </c>
      <c r="F9" s="32">
        <v>110375</v>
      </c>
      <c r="G9" s="33">
        <v>94487</v>
      </c>
      <c r="H9" s="34">
        <v>93610</v>
      </c>
      <c r="I9" s="33">
        <v>81208</v>
      </c>
      <c r="J9" s="33">
        <v>87390</v>
      </c>
      <c r="K9" s="33">
        <v>91861</v>
      </c>
      <c r="Z9" s="53">
        <f t="shared" si="0"/>
        <v>1</v>
      </c>
      <c r="AA9" s="14" t="s">
        <v>30</v>
      </c>
    </row>
    <row r="10" spans="1:27" s="14" customFormat="1" ht="12.75" customHeight="1" x14ac:dyDescent="0.25">
      <c r="A10" s="25"/>
      <c r="B10" s="56" t="s">
        <v>139</v>
      </c>
      <c r="C10" s="33">
        <v>292244</v>
      </c>
      <c r="D10" s="33">
        <v>279896</v>
      </c>
      <c r="E10" s="33">
        <v>298170</v>
      </c>
      <c r="F10" s="32">
        <v>326720</v>
      </c>
      <c r="G10" s="33">
        <v>326060</v>
      </c>
      <c r="H10" s="34">
        <v>325908</v>
      </c>
      <c r="I10" s="33">
        <v>332639</v>
      </c>
      <c r="J10" s="33">
        <v>344338</v>
      </c>
      <c r="K10" s="33">
        <v>355346</v>
      </c>
      <c r="Z10" s="53">
        <f t="shared" si="0"/>
        <v>1</v>
      </c>
    </row>
    <row r="11" spans="1:27" s="14" customFormat="1" ht="12.75" hidden="1" customHeight="1" x14ac:dyDescent="0.25">
      <c r="A11" s="25"/>
      <c r="B11" s="56" t="s">
        <v>138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137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125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126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124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127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123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145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711430</v>
      </c>
      <c r="D19" s="46">
        <f t="shared" ref="D19:K19" si="1">SUM(D4:D18)</f>
        <v>695581</v>
      </c>
      <c r="E19" s="46">
        <f t="shared" si="1"/>
        <v>787504</v>
      </c>
      <c r="F19" s="47">
        <f t="shared" si="1"/>
        <v>819697</v>
      </c>
      <c r="G19" s="46">
        <f t="shared" si="1"/>
        <v>810239</v>
      </c>
      <c r="H19" s="48">
        <f t="shared" si="1"/>
        <v>810453</v>
      </c>
      <c r="I19" s="46">
        <f t="shared" si="1"/>
        <v>859818</v>
      </c>
      <c r="J19" s="46">
        <f t="shared" si="1"/>
        <v>882080</v>
      </c>
      <c r="K19" s="46">
        <f t="shared" si="1"/>
        <v>930597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173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134</v>
      </c>
      <c r="D3" s="17" t="s">
        <v>133</v>
      </c>
      <c r="E3" s="17" t="s">
        <v>132</v>
      </c>
      <c r="F3" s="173" t="s">
        <v>131</v>
      </c>
      <c r="G3" s="174"/>
      <c r="H3" s="175"/>
      <c r="I3" s="17" t="s">
        <v>130</v>
      </c>
      <c r="J3" s="17" t="s">
        <v>129</v>
      </c>
      <c r="K3" s="17" t="s">
        <v>128</v>
      </c>
    </row>
    <row r="4" spans="1:27" s="23" customFormat="1" ht="12.75" customHeight="1" x14ac:dyDescent="0.25">
      <c r="A4" s="18"/>
      <c r="B4" s="19" t="s">
        <v>6</v>
      </c>
      <c r="C4" s="20">
        <f>SUM(C5:C7)</f>
        <v>259456</v>
      </c>
      <c r="D4" s="20">
        <f t="shared" ref="D4:K4" si="0">SUM(D5:D7)</f>
        <v>227232</v>
      </c>
      <c r="E4" s="20">
        <f t="shared" si="0"/>
        <v>229906</v>
      </c>
      <c r="F4" s="21">
        <f t="shared" si="0"/>
        <v>251727</v>
      </c>
      <c r="G4" s="20">
        <f t="shared" si="0"/>
        <v>252769</v>
      </c>
      <c r="H4" s="22">
        <f t="shared" si="0"/>
        <v>251673</v>
      </c>
      <c r="I4" s="20">
        <f t="shared" si="0"/>
        <v>285850</v>
      </c>
      <c r="J4" s="20">
        <f t="shared" si="0"/>
        <v>294396</v>
      </c>
      <c r="K4" s="20">
        <f t="shared" si="0"/>
        <v>318277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144672</v>
      </c>
      <c r="D5" s="28">
        <v>149790</v>
      </c>
      <c r="E5" s="28">
        <v>154380</v>
      </c>
      <c r="F5" s="27">
        <v>169201</v>
      </c>
      <c r="G5" s="28">
        <v>167069</v>
      </c>
      <c r="H5" s="29">
        <v>165884</v>
      </c>
      <c r="I5" s="28">
        <v>178989</v>
      </c>
      <c r="J5" s="28">
        <v>193129</v>
      </c>
      <c r="K5" s="29">
        <v>208385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114784</v>
      </c>
      <c r="D6" s="33">
        <v>77442</v>
      </c>
      <c r="E6" s="33">
        <v>75526</v>
      </c>
      <c r="F6" s="32">
        <v>82526</v>
      </c>
      <c r="G6" s="33">
        <v>85700</v>
      </c>
      <c r="H6" s="34">
        <v>85789</v>
      </c>
      <c r="I6" s="33">
        <v>106861</v>
      </c>
      <c r="J6" s="33">
        <v>101267</v>
      </c>
      <c r="K6" s="34">
        <v>109892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441959</v>
      </c>
      <c r="D8" s="20">
        <f t="shared" ref="D8:K8" si="1">SUM(D9:D15)</f>
        <v>460904</v>
      </c>
      <c r="E8" s="20">
        <f t="shared" si="1"/>
        <v>545346</v>
      </c>
      <c r="F8" s="21">
        <f t="shared" si="1"/>
        <v>550740</v>
      </c>
      <c r="G8" s="20">
        <f t="shared" si="1"/>
        <v>550740</v>
      </c>
      <c r="H8" s="22">
        <f t="shared" si="1"/>
        <v>551817</v>
      </c>
      <c r="I8" s="20">
        <f t="shared" si="1"/>
        <v>556046</v>
      </c>
      <c r="J8" s="20">
        <f t="shared" si="1"/>
        <v>567222</v>
      </c>
      <c r="K8" s="20">
        <f t="shared" si="1"/>
        <v>597959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5</v>
      </c>
      <c r="E9" s="28">
        <v>28</v>
      </c>
      <c r="F9" s="27">
        <v>0</v>
      </c>
      <c r="G9" s="28">
        <v>0</v>
      </c>
      <c r="H9" s="29">
        <v>16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441871</v>
      </c>
      <c r="D10" s="33">
        <v>460306</v>
      </c>
      <c r="E10" s="33">
        <v>544723</v>
      </c>
      <c r="F10" s="32">
        <v>550740</v>
      </c>
      <c r="G10" s="33">
        <v>550740</v>
      </c>
      <c r="H10" s="34">
        <v>550746</v>
      </c>
      <c r="I10" s="33">
        <v>556046</v>
      </c>
      <c r="J10" s="33">
        <v>567222</v>
      </c>
      <c r="K10" s="34">
        <v>597959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88</v>
      </c>
      <c r="D15" s="36">
        <v>593</v>
      </c>
      <c r="E15" s="36">
        <v>595</v>
      </c>
      <c r="F15" s="35">
        <v>0</v>
      </c>
      <c r="G15" s="36">
        <v>0</v>
      </c>
      <c r="H15" s="37">
        <v>1055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11273</v>
      </c>
      <c r="D16" s="20">
        <f t="shared" ref="D16:K16" si="2">SUM(D17:D23)</f>
        <v>9011</v>
      </c>
      <c r="E16" s="20">
        <f t="shared" si="2"/>
        <v>13937</v>
      </c>
      <c r="F16" s="21">
        <f t="shared" si="2"/>
        <v>14100</v>
      </c>
      <c r="G16" s="20">
        <f t="shared" si="2"/>
        <v>3600</v>
      </c>
      <c r="H16" s="22">
        <f t="shared" si="2"/>
        <v>3600</v>
      </c>
      <c r="I16" s="20">
        <f t="shared" si="2"/>
        <v>14876</v>
      </c>
      <c r="J16" s="20">
        <f t="shared" si="2"/>
        <v>17500</v>
      </c>
      <c r="K16" s="20">
        <f t="shared" si="2"/>
        <v>16506</v>
      </c>
    </row>
    <row r="17" spans="1:11" s="14" customFormat="1" ht="12.75" customHeight="1" x14ac:dyDescent="0.25">
      <c r="A17" s="25"/>
      <c r="B17" s="26" t="s">
        <v>22</v>
      </c>
      <c r="C17" s="27">
        <v>7293</v>
      </c>
      <c r="D17" s="28">
        <v>7042</v>
      </c>
      <c r="E17" s="28">
        <v>11895</v>
      </c>
      <c r="F17" s="27">
        <v>12000</v>
      </c>
      <c r="G17" s="28">
        <v>1000</v>
      </c>
      <c r="H17" s="29">
        <v>1000</v>
      </c>
      <c r="I17" s="28">
        <v>11000</v>
      </c>
      <c r="J17" s="28">
        <v>12500</v>
      </c>
      <c r="K17" s="29">
        <v>11000</v>
      </c>
    </row>
    <row r="18" spans="1:11" s="14" customFormat="1" ht="12.75" customHeight="1" x14ac:dyDescent="0.25">
      <c r="A18" s="25"/>
      <c r="B18" s="26" t="s">
        <v>23</v>
      </c>
      <c r="C18" s="32">
        <v>3980</v>
      </c>
      <c r="D18" s="33">
        <v>1969</v>
      </c>
      <c r="E18" s="33">
        <v>2042</v>
      </c>
      <c r="F18" s="32">
        <v>2100</v>
      </c>
      <c r="G18" s="33">
        <v>2600</v>
      </c>
      <c r="H18" s="34">
        <v>2600</v>
      </c>
      <c r="I18" s="33">
        <v>3876</v>
      </c>
      <c r="J18" s="33">
        <v>5000</v>
      </c>
      <c r="K18" s="34">
        <v>5506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154</v>
      </c>
      <c r="D24" s="20">
        <v>0</v>
      </c>
      <c r="E24" s="20">
        <v>26</v>
      </c>
      <c r="F24" s="21">
        <v>5000</v>
      </c>
      <c r="G24" s="20">
        <v>5000</v>
      </c>
      <c r="H24" s="22">
        <v>5019</v>
      </c>
      <c r="I24" s="20">
        <v>5000</v>
      </c>
      <c r="J24" s="20">
        <v>5000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712842</v>
      </c>
      <c r="D26" s="46">
        <f t="shared" ref="D26:K26" si="3">+D4+D8+D16+D24</f>
        <v>697147</v>
      </c>
      <c r="E26" s="46">
        <f t="shared" si="3"/>
        <v>789215</v>
      </c>
      <c r="F26" s="47">
        <f t="shared" si="3"/>
        <v>821567</v>
      </c>
      <c r="G26" s="46">
        <f t="shared" si="3"/>
        <v>812109</v>
      </c>
      <c r="H26" s="48">
        <f t="shared" si="3"/>
        <v>812109</v>
      </c>
      <c r="I26" s="46">
        <f t="shared" si="3"/>
        <v>861772</v>
      </c>
      <c r="J26" s="46">
        <f t="shared" si="3"/>
        <v>884118</v>
      </c>
      <c r="K26" s="46">
        <f t="shared" si="3"/>
        <v>932742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174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134</v>
      </c>
      <c r="D3" s="17" t="s">
        <v>133</v>
      </c>
      <c r="E3" s="17" t="s">
        <v>132</v>
      </c>
      <c r="F3" s="173" t="s">
        <v>131</v>
      </c>
      <c r="G3" s="174"/>
      <c r="H3" s="175"/>
      <c r="I3" s="17" t="s">
        <v>130</v>
      </c>
      <c r="J3" s="17" t="s">
        <v>129</v>
      </c>
      <c r="K3" s="17" t="s">
        <v>128</v>
      </c>
      <c r="Z3" s="54" t="s">
        <v>32</v>
      </c>
    </row>
    <row r="4" spans="1:27" s="14" customFormat="1" ht="12.75" customHeight="1" x14ac:dyDescent="0.25">
      <c r="A4" s="25"/>
      <c r="B4" s="56" t="s">
        <v>146</v>
      </c>
      <c r="C4" s="33">
        <v>3303</v>
      </c>
      <c r="D4" s="33">
        <v>4804</v>
      </c>
      <c r="E4" s="33">
        <v>4796</v>
      </c>
      <c r="F4" s="27">
        <v>4870</v>
      </c>
      <c r="G4" s="28">
        <v>4870</v>
      </c>
      <c r="H4" s="29">
        <v>4970</v>
      </c>
      <c r="I4" s="33">
        <v>5166</v>
      </c>
      <c r="J4" s="33">
        <v>5731</v>
      </c>
      <c r="K4" s="33">
        <v>6215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147</v>
      </c>
      <c r="C5" s="33">
        <v>6278</v>
      </c>
      <c r="D5" s="33">
        <v>6020</v>
      </c>
      <c r="E5" s="33">
        <v>4761</v>
      </c>
      <c r="F5" s="32">
        <v>7148</v>
      </c>
      <c r="G5" s="33">
        <v>6518</v>
      </c>
      <c r="H5" s="34">
        <v>6134</v>
      </c>
      <c r="I5" s="33">
        <v>6908</v>
      </c>
      <c r="J5" s="33">
        <v>9027</v>
      </c>
      <c r="K5" s="33">
        <v>9640</v>
      </c>
      <c r="Z5" s="53">
        <f t="shared" si="0"/>
        <v>1</v>
      </c>
      <c r="AA5" s="30">
        <v>3</v>
      </c>
    </row>
    <row r="6" spans="1:27" s="14" customFormat="1" ht="12.75" customHeight="1" x14ac:dyDescent="0.25">
      <c r="A6" s="25"/>
      <c r="B6" s="56" t="s">
        <v>148</v>
      </c>
      <c r="C6" s="33">
        <v>32617</v>
      </c>
      <c r="D6" s="33">
        <v>31334</v>
      </c>
      <c r="E6" s="33">
        <v>66133</v>
      </c>
      <c r="F6" s="32">
        <v>39240</v>
      </c>
      <c r="G6" s="33">
        <v>41031</v>
      </c>
      <c r="H6" s="34">
        <v>42861</v>
      </c>
      <c r="I6" s="33">
        <v>42041</v>
      </c>
      <c r="J6" s="33">
        <v>39483</v>
      </c>
      <c r="K6" s="33">
        <v>42507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149</v>
      </c>
      <c r="C7" s="33">
        <v>29352</v>
      </c>
      <c r="D7" s="33">
        <v>25910</v>
      </c>
      <c r="E7" s="33">
        <v>24306</v>
      </c>
      <c r="F7" s="32">
        <v>31108</v>
      </c>
      <c r="G7" s="33">
        <v>30238</v>
      </c>
      <c r="H7" s="34">
        <v>29892</v>
      </c>
      <c r="I7" s="33">
        <v>33705</v>
      </c>
      <c r="J7" s="33">
        <v>32543</v>
      </c>
      <c r="K7" s="33">
        <v>35106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71550</v>
      </c>
      <c r="D19" s="46">
        <f t="shared" ref="D19:K19" si="1">SUM(D4:D18)</f>
        <v>68068</v>
      </c>
      <c r="E19" s="46">
        <f t="shared" si="1"/>
        <v>99996</v>
      </c>
      <c r="F19" s="47">
        <f t="shared" si="1"/>
        <v>82366</v>
      </c>
      <c r="G19" s="46">
        <f t="shared" si="1"/>
        <v>82657</v>
      </c>
      <c r="H19" s="48">
        <f t="shared" si="1"/>
        <v>83857</v>
      </c>
      <c r="I19" s="46">
        <f t="shared" si="1"/>
        <v>87820</v>
      </c>
      <c r="J19" s="46">
        <f t="shared" si="1"/>
        <v>86784</v>
      </c>
      <c r="K19" s="46">
        <f t="shared" si="1"/>
        <v>93468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175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134</v>
      </c>
      <c r="D3" s="17" t="s">
        <v>133</v>
      </c>
      <c r="E3" s="17" t="s">
        <v>132</v>
      </c>
      <c r="F3" s="173" t="s">
        <v>131</v>
      </c>
      <c r="G3" s="174"/>
      <c r="H3" s="175"/>
      <c r="I3" s="17" t="s">
        <v>130</v>
      </c>
      <c r="J3" s="17" t="s">
        <v>129</v>
      </c>
      <c r="K3" s="17" t="s">
        <v>128</v>
      </c>
    </row>
    <row r="4" spans="1:27" s="23" customFormat="1" ht="12.75" customHeight="1" x14ac:dyDescent="0.25">
      <c r="A4" s="18"/>
      <c r="B4" s="19" t="s">
        <v>6</v>
      </c>
      <c r="C4" s="20">
        <f>SUM(C5:C7)</f>
        <v>67477</v>
      </c>
      <c r="D4" s="20">
        <f t="shared" ref="D4:K4" si="0">SUM(D5:D7)</f>
        <v>66094</v>
      </c>
      <c r="E4" s="20">
        <f t="shared" si="0"/>
        <v>97911</v>
      </c>
      <c r="F4" s="21">
        <f t="shared" si="0"/>
        <v>75266</v>
      </c>
      <c r="G4" s="20">
        <f t="shared" si="0"/>
        <v>75657</v>
      </c>
      <c r="H4" s="22">
        <f t="shared" si="0"/>
        <v>76801</v>
      </c>
      <c r="I4" s="20">
        <f t="shared" si="0"/>
        <v>79744</v>
      </c>
      <c r="J4" s="20">
        <f t="shared" si="0"/>
        <v>79784</v>
      </c>
      <c r="K4" s="20">
        <f t="shared" si="0"/>
        <v>90968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40613</v>
      </c>
      <c r="D5" s="28">
        <v>41084</v>
      </c>
      <c r="E5" s="28">
        <v>42225</v>
      </c>
      <c r="F5" s="27">
        <v>50826</v>
      </c>
      <c r="G5" s="28">
        <v>48388</v>
      </c>
      <c r="H5" s="29">
        <v>47499</v>
      </c>
      <c r="I5" s="28">
        <v>51084</v>
      </c>
      <c r="J5" s="28">
        <v>55190</v>
      </c>
      <c r="K5" s="29">
        <v>59604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26864</v>
      </c>
      <c r="D6" s="33">
        <v>25010</v>
      </c>
      <c r="E6" s="33">
        <v>55686</v>
      </c>
      <c r="F6" s="32">
        <v>24440</v>
      </c>
      <c r="G6" s="33">
        <v>27269</v>
      </c>
      <c r="H6" s="34">
        <v>29302</v>
      </c>
      <c r="I6" s="33">
        <v>28660</v>
      </c>
      <c r="J6" s="33">
        <v>24594</v>
      </c>
      <c r="K6" s="34">
        <v>31364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49</v>
      </c>
      <c r="D8" s="20">
        <f t="shared" ref="D8:K8" si="1">SUM(D9:D15)</f>
        <v>5</v>
      </c>
      <c r="E8" s="20">
        <f t="shared" si="1"/>
        <v>28</v>
      </c>
      <c r="F8" s="21">
        <f t="shared" si="1"/>
        <v>0</v>
      </c>
      <c r="G8" s="20">
        <f t="shared" si="1"/>
        <v>0</v>
      </c>
      <c r="H8" s="22">
        <f t="shared" si="1"/>
        <v>55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5</v>
      </c>
      <c r="E9" s="28">
        <v>28</v>
      </c>
      <c r="F9" s="27">
        <v>0</v>
      </c>
      <c r="G9" s="28">
        <v>0</v>
      </c>
      <c r="H9" s="29">
        <v>16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6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49</v>
      </c>
      <c r="D15" s="36">
        <v>0</v>
      </c>
      <c r="E15" s="36">
        <v>0</v>
      </c>
      <c r="F15" s="35">
        <v>0</v>
      </c>
      <c r="G15" s="36">
        <v>0</v>
      </c>
      <c r="H15" s="37">
        <v>33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3980</v>
      </c>
      <c r="D16" s="20">
        <f t="shared" ref="D16:K16" si="2">SUM(D17:D23)</f>
        <v>1969</v>
      </c>
      <c r="E16" s="20">
        <f t="shared" si="2"/>
        <v>2042</v>
      </c>
      <c r="F16" s="21">
        <f t="shared" si="2"/>
        <v>2100</v>
      </c>
      <c r="G16" s="20">
        <f t="shared" si="2"/>
        <v>2000</v>
      </c>
      <c r="H16" s="22">
        <f t="shared" si="2"/>
        <v>2000</v>
      </c>
      <c r="I16" s="20">
        <f t="shared" si="2"/>
        <v>3076</v>
      </c>
      <c r="J16" s="20">
        <f t="shared" si="2"/>
        <v>2000</v>
      </c>
      <c r="K16" s="20">
        <f t="shared" si="2"/>
        <v>2500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3980</v>
      </c>
      <c r="D18" s="33">
        <v>1969</v>
      </c>
      <c r="E18" s="33">
        <v>2042</v>
      </c>
      <c r="F18" s="32">
        <v>2100</v>
      </c>
      <c r="G18" s="33">
        <v>2000</v>
      </c>
      <c r="H18" s="34">
        <v>2000</v>
      </c>
      <c r="I18" s="33">
        <v>3076</v>
      </c>
      <c r="J18" s="33">
        <v>2000</v>
      </c>
      <c r="K18" s="34">
        <v>2500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44</v>
      </c>
      <c r="D24" s="20">
        <v>0</v>
      </c>
      <c r="E24" s="20">
        <v>15</v>
      </c>
      <c r="F24" s="21">
        <v>5000</v>
      </c>
      <c r="G24" s="20">
        <v>5000</v>
      </c>
      <c r="H24" s="22">
        <v>5001</v>
      </c>
      <c r="I24" s="20">
        <v>5000</v>
      </c>
      <c r="J24" s="20">
        <v>5000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71550</v>
      </c>
      <c r="D26" s="46">
        <f t="shared" ref="D26:K26" si="3">+D4+D8+D16+D24</f>
        <v>68068</v>
      </c>
      <c r="E26" s="46">
        <f t="shared" si="3"/>
        <v>99996</v>
      </c>
      <c r="F26" s="47">
        <f t="shared" si="3"/>
        <v>82366</v>
      </c>
      <c r="G26" s="46">
        <f t="shared" si="3"/>
        <v>82657</v>
      </c>
      <c r="H26" s="48">
        <f t="shared" si="3"/>
        <v>83857</v>
      </c>
      <c r="I26" s="46">
        <f t="shared" si="3"/>
        <v>87820</v>
      </c>
      <c r="J26" s="46">
        <f t="shared" si="3"/>
        <v>86784</v>
      </c>
      <c r="K26" s="46">
        <f t="shared" si="3"/>
        <v>93468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176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134</v>
      </c>
      <c r="D3" s="17" t="s">
        <v>133</v>
      </c>
      <c r="E3" s="17" t="s">
        <v>132</v>
      </c>
      <c r="F3" s="173" t="s">
        <v>131</v>
      </c>
      <c r="G3" s="174"/>
      <c r="H3" s="175"/>
      <c r="I3" s="17" t="s">
        <v>130</v>
      </c>
      <c r="J3" s="17" t="s">
        <v>129</v>
      </c>
      <c r="K3" s="17" t="s">
        <v>128</v>
      </c>
      <c r="Z3" s="54" t="s">
        <v>32</v>
      </c>
    </row>
    <row r="4" spans="1:27" s="14" customFormat="1" ht="12.75" customHeight="1" x14ac:dyDescent="0.25">
      <c r="A4" s="25"/>
      <c r="B4" s="56" t="s">
        <v>150</v>
      </c>
      <c r="C4" s="33">
        <v>1017</v>
      </c>
      <c r="D4" s="33">
        <v>3530</v>
      </c>
      <c r="E4" s="33">
        <v>1311</v>
      </c>
      <c r="F4" s="27">
        <v>1279</v>
      </c>
      <c r="G4" s="28">
        <v>1199</v>
      </c>
      <c r="H4" s="29">
        <v>920</v>
      </c>
      <c r="I4" s="33">
        <v>2292</v>
      </c>
      <c r="J4" s="33">
        <v>2004</v>
      </c>
      <c r="K4" s="33">
        <v>2104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151</v>
      </c>
      <c r="C5" s="33">
        <v>156249</v>
      </c>
      <c r="D5" s="33">
        <v>155098</v>
      </c>
      <c r="E5" s="33">
        <v>216323</v>
      </c>
      <c r="F5" s="32">
        <v>178963</v>
      </c>
      <c r="G5" s="33">
        <v>183473</v>
      </c>
      <c r="H5" s="34">
        <v>183473</v>
      </c>
      <c r="I5" s="33">
        <v>182198</v>
      </c>
      <c r="J5" s="33">
        <v>188548</v>
      </c>
      <c r="K5" s="33">
        <v>206315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152</v>
      </c>
      <c r="C6" s="33">
        <v>5003</v>
      </c>
      <c r="D6" s="33">
        <v>4474</v>
      </c>
      <c r="E6" s="33">
        <v>4491</v>
      </c>
      <c r="F6" s="32">
        <v>5110</v>
      </c>
      <c r="G6" s="33">
        <v>4697</v>
      </c>
      <c r="H6" s="34">
        <v>4697</v>
      </c>
      <c r="I6" s="33">
        <v>7061</v>
      </c>
      <c r="J6" s="33">
        <v>7777</v>
      </c>
      <c r="K6" s="33">
        <v>7214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153</v>
      </c>
      <c r="C7" s="33">
        <v>4832</v>
      </c>
      <c r="D7" s="33">
        <v>4819</v>
      </c>
      <c r="E7" s="33">
        <v>5209</v>
      </c>
      <c r="F7" s="32">
        <v>5856</v>
      </c>
      <c r="G7" s="33">
        <v>4585</v>
      </c>
      <c r="H7" s="34">
        <v>4706</v>
      </c>
      <c r="I7" s="33">
        <v>5134</v>
      </c>
      <c r="J7" s="33">
        <v>7919</v>
      </c>
      <c r="K7" s="33">
        <v>9087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154</v>
      </c>
      <c r="C8" s="33">
        <v>0</v>
      </c>
      <c r="D8" s="33">
        <v>0</v>
      </c>
      <c r="E8" s="33">
        <v>2717</v>
      </c>
      <c r="F8" s="32">
        <v>5658</v>
      </c>
      <c r="G8" s="33">
        <v>7714</v>
      </c>
      <c r="H8" s="34">
        <v>7752</v>
      </c>
      <c r="I8" s="33">
        <v>46271</v>
      </c>
      <c r="J8" s="33">
        <v>42837</v>
      </c>
      <c r="K8" s="33">
        <v>45292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167101</v>
      </c>
      <c r="D19" s="46">
        <f t="shared" ref="D19:K19" si="1">SUM(D4:D18)</f>
        <v>167921</v>
      </c>
      <c r="E19" s="46">
        <f t="shared" si="1"/>
        <v>230051</v>
      </c>
      <c r="F19" s="47">
        <f t="shared" si="1"/>
        <v>196866</v>
      </c>
      <c r="G19" s="46">
        <f t="shared" si="1"/>
        <v>201668</v>
      </c>
      <c r="H19" s="48">
        <f t="shared" si="1"/>
        <v>201548</v>
      </c>
      <c r="I19" s="46">
        <f t="shared" si="1"/>
        <v>242956</v>
      </c>
      <c r="J19" s="46">
        <f t="shared" si="1"/>
        <v>249085</v>
      </c>
      <c r="K19" s="46">
        <f t="shared" si="1"/>
        <v>270012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177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134</v>
      </c>
      <c r="D3" s="17" t="s">
        <v>133</v>
      </c>
      <c r="E3" s="17" t="s">
        <v>132</v>
      </c>
      <c r="F3" s="173" t="s">
        <v>131</v>
      </c>
      <c r="G3" s="174"/>
      <c r="H3" s="175"/>
      <c r="I3" s="17" t="s">
        <v>130</v>
      </c>
      <c r="J3" s="17" t="s">
        <v>129</v>
      </c>
      <c r="K3" s="17" t="s">
        <v>128</v>
      </c>
    </row>
    <row r="4" spans="1:27" s="23" customFormat="1" ht="12.75" customHeight="1" x14ac:dyDescent="0.25">
      <c r="A4" s="18"/>
      <c r="B4" s="19" t="s">
        <v>6</v>
      </c>
      <c r="C4" s="20">
        <f>SUM(C5:C7)</f>
        <v>23833</v>
      </c>
      <c r="D4" s="20">
        <f t="shared" ref="D4:K4" si="0">SUM(D5:D7)</f>
        <v>24160</v>
      </c>
      <c r="E4" s="20">
        <f t="shared" si="0"/>
        <v>22821</v>
      </c>
      <c r="F4" s="21">
        <f t="shared" si="0"/>
        <v>27456</v>
      </c>
      <c r="G4" s="20">
        <f t="shared" si="0"/>
        <v>32258</v>
      </c>
      <c r="H4" s="22">
        <f t="shared" si="0"/>
        <v>32138</v>
      </c>
      <c r="I4" s="20">
        <f t="shared" si="0"/>
        <v>70551</v>
      </c>
      <c r="J4" s="20">
        <f t="shared" si="0"/>
        <v>75186</v>
      </c>
      <c r="K4" s="20">
        <f t="shared" si="0"/>
        <v>81250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15907</v>
      </c>
      <c r="D5" s="28">
        <v>18118</v>
      </c>
      <c r="E5" s="28">
        <v>19298</v>
      </c>
      <c r="F5" s="27">
        <v>20472</v>
      </c>
      <c r="G5" s="28">
        <v>21017</v>
      </c>
      <c r="H5" s="29">
        <v>20811</v>
      </c>
      <c r="I5" s="28">
        <v>22455</v>
      </c>
      <c r="J5" s="28">
        <v>24229</v>
      </c>
      <c r="K5" s="29">
        <v>26143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7926</v>
      </c>
      <c r="D6" s="33">
        <v>6042</v>
      </c>
      <c r="E6" s="33">
        <v>3523</v>
      </c>
      <c r="F6" s="32">
        <v>6984</v>
      </c>
      <c r="G6" s="33">
        <v>11241</v>
      </c>
      <c r="H6" s="34">
        <v>11327</v>
      </c>
      <c r="I6" s="33">
        <v>48096</v>
      </c>
      <c r="J6" s="33">
        <v>50957</v>
      </c>
      <c r="K6" s="34">
        <v>55107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143268</v>
      </c>
      <c r="D8" s="20">
        <f t="shared" ref="D8:K8" si="1">SUM(D9:D15)</f>
        <v>143761</v>
      </c>
      <c r="E8" s="20">
        <f t="shared" si="1"/>
        <v>207223</v>
      </c>
      <c r="F8" s="21">
        <f t="shared" si="1"/>
        <v>169410</v>
      </c>
      <c r="G8" s="20">
        <f t="shared" si="1"/>
        <v>169410</v>
      </c>
      <c r="H8" s="22">
        <f t="shared" si="1"/>
        <v>169410</v>
      </c>
      <c r="I8" s="20">
        <f t="shared" si="1"/>
        <v>171605</v>
      </c>
      <c r="J8" s="20">
        <f t="shared" si="1"/>
        <v>173399</v>
      </c>
      <c r="K8" s="20">
        <f t="shared" si="1"/>
        <v>188162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143265</v>
      </c>
      <c r="D10" s="33">
        <v>143728</v>
      </c>
      <c r="E10" s="33">
        <v>207040</v>
      </c>
      <c r="F10" s="32">
        <v>169410</v>
      </c>
      <c r="G10" s="33">
        <v>169410</v>
      </c>
      <c r="H10" s="34">
        <v>169410</v>
      </c>
      <c r="I10" s="33">
        <v>171605</v>
      </c>
      <c r="J10" s="33">
        <v>173399</v>
      </c>
      <c r="K10" s="34">
        <v>188162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3</v>
      </c>
      <c r="D15" s="36">
        <v>33</v>
      </c>
      <c r="E15" s="36">
        <v>183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0</v>
      </c>
      <c r="E16" s="20">
        <f t="shared" si="2"/>
        <v>0</v>
      </c>
      <c r="F16" s="21">
        <f t="shared" si="2"/>
        <v>0</v>
      </c>
      <c r="G16" s="20">
        <f t="shared" si="2"/>
        <v>0</v>
      </c>
      <c r="H16" s="22">
        <f t="shared" si="2"/>
        <v>0</v>
      </c>
      <c r="I16" s="20">
        <f t="shared" si="2"/>
        <v>800</v>
      </c>
      <c r="J16" s="20">
        <f t="shared" si="2"/>
        <v>500</v>
      </c>
      <c r="K16" s="20">
        <f t="shared" si="2"/>
        <v>600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800</v>
      </c>
      <c r="J18" s="33">
        <v>500</v>
      </c>
      <c r="K18" s="34">
        <v>600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7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167101</v>
      </c>
      <c r="D26" s="46">
        <f t="shared" ref="D26:K26" si="3">+D4+D8+D16+D24</f>
        <v>167921</v>
      </c>
      <c r="E26" s="46">
        <f t="shared" si="3"/>
        <v>230051</v>
      </c>
      <c r="F26" s="47">
        <f t="shared" si="3"/>
        <v>196866</v>
      </c>
      <c r="G26" s="46">
        <f t="shared" si="3"/>
        <v>201668</v>
      </c>
      <c r="H26" s="48">
        <f t="shared" si="3"/>
        <v>201548</v>
      </c>
      <c r="I26" s="46">
        <f t="shared" si="3"/>
        <v>242956</v>
      </c>
      <c r="J26" s="46">
        <f t="shared" si="3"/>
        <v>249085</v>
      </c>
      <c r="K26" s="46">
        <f t="shared" si="3"/>
        <v>270012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178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134</v>
      </c>
      <c r="D3" s="17" t="s">
        <v>133</v>
      </c>
      <c r="E3" s="17" t="s">
        <v>132</v>
      </c>
      <c r="F3" s="173" t="s">
        <v>131</v>
      </c>
      <c r="G3" s="174"/>
      <c r="H3" s="175"/>
      <c r="I3" s="17" t="s">
        <v>130</v>
      </c>
      <c r="J3" s="17" t="s">
        <v>129</v>
      </c>
      <c r="K3" s="17" t="s">
        <v>128</v>
      </c>
      <c r="Z3" s="54" t="s">
        <v>32</v>
      </c>
    </row>
    <row r="4" spans="1:27" s="14" customFormat="1" ht="12.75" customHeight="1" x14ac:dyDescent="0.25">
      <c r="A4" s="25"/>
      <c r="B4" s="56" t="s">
        <v>150</v>
      </c>
      <c r="C4" s="33">
        <v>3197</v>
      </c>
      <c r="D4" s="33">
        <v>4368</v>
      </c>
      <c r="E4" s="33">
        <v>3573</v>
      </c>
      <c r="F4" s="27">
        <v>1432</v>
      </c>
      <c r="G4" s="28">
        <v>2481</v>
      </c>
      <c r="H4" s="29">
        <v>2543</v>
      </c>
      <c r="I4" s="33">
        <v>2807</v>
      </c>
      <c r="J4" s="33">
        <v>3303</v>
      </c>
      <c r="K4" s="33">
        <v>3498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155</v>
      </c>
      <c r="C5" s="33">
        <v>4106</v>
      </c>
      <c r="D5" s="33">
        <v>3295</v>
      </c>
      <c r="E5" s="33">
        <v>2668</v>
      </c>
      <c r="F5" s="32">
        <v>3631</v>
      </c>
      <c r="G5" s="33">
        <v>3202</v>
      </c>
      <c r="H5" s="34">
        <v>3332</v>
      </c>
      <c r="I5" s="33">
        <v>3230</v>
      </c>
      <c r="J5" s="33">
        <v>4773</v>
      </c>
      <c r="K5" s="33">
        <v>4953</v>
      </c>
      <c r="Z5" s="53">
        <f t="shared" si="0"/>
        <v>1</v>
      </c>
      <c r="AA5" s="30">
        <v>5</v>
      </c>
    </row>
    <row r="6" spans="1:27" s="14" customFormat="1" ht="12.75" customHeight="1" x14ac:dyDescent="0.25">
      <c r="A6" s="25"/>
      <c r="B6" s="56" t="s">
        <v>156</v>
      </c>
      <c r="C6" s="33">
        <v>7473</v>
      </c>
      <c r="D6" s="33">
        <v>7055</v>
      </c>
      <c r="E6" s="33">
        <v>8793</v>
      </c>
      <c r="F6" s="32">
        <v>8207</v>
      </c>
      <c r="G6" s="33">
        <v>8322</v>
      </c>
      <c r="H6" s="34">
        <v>8399</v>
      </c>
      <c r="I6" s="33">
        <v>10385</v>
      </c>
      <c r="J6" s="33">
        <v>11513</v>
      </c>
      <c r="K6" s="33">
        <v>12104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157</v>
      </c>
      <c r="C7" s="33">
        <v>3477</v>
      </c>
      <c r="D7" s="33">
        <v>1833</v>
      </c>
      <c r="E7" s="33">
        <v>7253</v>
      </c>
      <c r="F7" s="32">
        <v>4450</v>
      </c>
      <c r="G7" s="33">
        <v>700</v>
      </c>
      <c r="H7" s="34">
        <v>706</v>
      </c>
      <c r="I7" s="33">
        <v>1289</v>
      </c>
      <c r="J7" s="33">
        <v>2108</v>
      </c>
      <c r="K7" s="33">
        <v>2306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158</v>
      </c>
      <c r="C8" s="33">
        <v>0</v>
      </c>
      <c r="D8" s="33">
        <v>0</v>
      </c>
      <c r="E8" s="33">
        <v>0</v>
      </c>
      <c r="F8" s="32">
        <v>0</v>
      </c>
      <c r="G8" s="33">
        <v>0</v>
      </c>
      <c r="H8" s="34">
        <v>0</v>
      </c>
      <c r="I8" s="33">
        <v>0</v>
      </c>
      <c r="J8" s="33">
        <v>0</v>
      </c>
      <c r="K8" s="33">
        <v>0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18253</v>
      </c>
      <c r="D19" s="46">
        <f t="shared" ref="D19:K19" si="1">SUM(D4:D18)</f>
        <v>16551</v>
      </c>
      <c r="E19" s="46">
        <f t="shared" si="1"/>
        <v>22287</v>
      </c>
      <c r="F19" s="47">
        <f t="shared" si="1"/>
        <v>17720</v>
      </c>
      <c r="G19" s="46">
        <f t="shared" si="1"/>
        <v>14705</v>
      </c>
      <c r="H19" s="48">
        <f t="shared" si="1"/>
        <v>14980</v>
      </c>
      <c r="I19" s="46">
        <f t="shared" si="1"/>
        <v>17711</v>
      </c>
      <c r="J19" s="46">
        <f t="shared" si="1"/>
        <v>21697</v>
      </c>
      <c r="K19" s="46">
        <f t="shared" si="1"/>
        <v>22861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179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134</v>
      </c>
      <c r="D3" s="17" t="s">
        <v>133</v>
      </c>
      <c r="E3" s="17" t="s">
        <v>132</v>
      </c>
      <c r="F3" s="173" t="s">
        <v>131</v>
      </c>
      <c r="G3" s="174"/>
      <c r="H3" s="175"/>
      <c r="I3" s="17" t="s">
        <v>130</v>
      </c>
      <c r="J3" s="17" t="s">
        <v>129</v>
      </c>
      <c r="K3" s="17" t="s">
        <v>128</v>
      </c>
    </row>
    <row r="4" spans="1:27" s="23" customFormat="1" ht="12.75" customHeight="1" x14ac:dyDescent="0.25">
      <c r="A4" s="18"/>
      <c r="B4" s="19" t="s">
        <v>6</v>
      </c>
      <c r="C4" s="20">
        <f>SUM(C5:C7)</f>
        <v>18253</v>
      </c>
      <c r="D4" s="20">
        <f t="shared" ref="D4:K4" si="0">SUM(D5:D7)</f>
        <v>16551</v>
      </c>
      <c r="E4" s="20">
        <f t="shared" si="0"/>
        <v>15817</v>
      </c>
      <c r="F4" s="21">
        <f t="shared" si="0"/>
        <v>17720</v>
      </c>
      <c r="G4" s="20">
        <f t="shared" si="0"/>
        <v>14705</v>
      </c>
      <c r="H4" s="22">
        <f t="shared" si="0"/>
        <v>14770</v>
      </c>
      <c r="I4" s="20">
        <f t="shared" si="0"/>
        <v>17711</v>
      </c>
      <c r="J4" s="20">
        <f t="shared" si="0"/>
        <v>21347</v>
      </c>
      <c r="K4" s="20">
        <f t="shared" si="0"/>
        <v>22461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9907</v>
      </c>
      <c r="D5" s="28">
        <v>11847</v>
      </c>
      <c r="E5" s="28">
        <v>11535</v>
      </c>
      <c r="F5" s="27">
        <v>9785</v>
      </c>
      <c r="G5" s="28">
        <v>11229</v>
      </c>
      <c r="H5" s="29">
        <v>11046</v>
      </c>
      <c r="I5" s="28">
        <v>11919</v>
      </c>
      <c r="J5" s="28">
        <v>12861</v>
      </c>
      <c r="K5" s="29">
        <v>13876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8346</v>
      </c>
      <c r="D6" s="33">
        <v>4704</v>
      </c>
      <c r="E6" s="33">
        <v>4282</v>
      </c>
      <c r="F6" s="32">
        <v>7935</v>
      </c>
      <c r="G6" s="33">
        <v>3476</v>
      </c>
      <c r="H6" s="34">
        <v>3724</v>
      </c>
      <c r="I6" s="33">
        <v>5792</v>
      </c>
      <c r="J6" s="33">
        <v>8486</v>
      </c>
      <c r="K6" s="34">
        <v>8585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0</v>
      </c>
      <c r="E8" s="20">
        <f t="shared" si="1"/>
        <v>0</v>
      </c>
      <c r="F8" s="21">
        <f t="shared" si="1"/>
        <v>0</v>
      </c>
      <c r="G8" s="20">
        <f t="shared" si="1"/>
        <v>0</v>
      </c>
      <c r="H8" s="22">
        <f t="shared" si="1"/>
        <v>210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210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0</v>
      </c>
      <c r="E16" s="20">
        <f t="shared" si="2"/>
        <v>6468</v>
      </c>
      <c r="F16" s="21">
        <f t="shared" si="2"/>
        <v>0</v>
      </c>
      <c r="G16" s="20">
        <f t="shared" si="2"/>
        <v>0</v>
      </c>
      <c r="H16" s="22">
        <f t="shared" si="2"/>
        <v>0</v>
      </c>
      <c r="I16" s="20">
        <f t="shared" si="2"/>
        <v>0</v>
      </c>
      <c r="J16" s="20">
        <f t="shared" si="2"/>
        <v>350</v>
      </c>
      <c r="K16" s="20">
        <f t="shared" si="2"/>
        <v>400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6468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350</v>
      </c>
      <c r="K18" s="34">
        <v>400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2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18253</v>
      </c>
      <c r="D26" s="46">
        <f t="shared" ref="D26:K26" si="3">+D4+D8+D16+D24</f>
        <v>16551</v>
      </c>
      <c r="E26" s="46">
        <f t="shared" si="3"/>
        <v>22287</v>
      </c>
      <c r="F26" s="47">
        <f t="shared" si="3"/>
        <v>17720</v>
      </c>
      <c r="G26" s="46">
        <f t="shared" si="3"/>
        <v>14705</v>
      </c>
      <c r="H26" s="48">
        <f t="shared" si="3"/>
        <v>14980</v>
      </c>
      <c r="I26" s="46">
        <f t="shared" si="3"/>
        <v>17711</v>
      </c>
      <c r="J26" s="46">
        <f t="shared" si="3"/>
        <v>21697</v>
      </c>
      <c r="K26" s="46">
        <f t="shared" si="3"/>
        <v>22861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180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134</v>
      </c>
      <c r="D3" s="17" t="s">
        <v>133</v>
      </c>
      <c r="E3" s="17" t="s">
        <v>132</v>
      </c>
      <c r="F3" s="173" t="s">
        <v>131</v>
      </c>
      <c r="G3" s="174"/>
      <c r="H3" s="175"/>
      <c r="I3" s="17" t="s">
        <v>130</v>
      </c>
      <c r="J3" s="17" t="s">
        <v>129</v>
      </c>
      <c r="K3" s="17" t="s">
        <v>128</v>
      </c>
      <c r="Z3" s="54" t="s">
        <v>32</v>
      </c>
    </row>
    <row r="4" spans="1:27" s="14" customFormat="1" ht="12.75" customHeight="1" x14ac:dyDescent="0.25">
      <c r="A4" s="25"/>
      <c r="B4" s="56" t="s">
        <v>159</v>
      </c>
      <c r="C4" s="33">
        <v>1297</v>
      </c>
      <c r="D4" s="33">
        <v>584</v>
      </c>
      <c r="E4" s="33">
        <v>370</v>
      </c>
      <c r="F4" s="27">
        <v>252</v>
      </c>
      <c r="G4" s="28">
        <v>252</v>
      </c>
      <c r="H4" s="29">
        <v>57</v>
      </c>
      <c r="I4" s="33">
        <v>1370</v>
      </c>
      <c r="J4" s="33">
        <v>1392</v>
      </c>
      <c r="K4" s="33">
        <v>1502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160</v>
      </c>
      <c r="C5" s="33">
        <v>11885</v>
      </c>
      <c r="D5" s="33">
        <v>9772</v>
      </c>
      <c r="E5" s="33">
        <v>9679</v>
      </c>
      <c r="F5" s="32">
        <v>10424</v>
      </c>
      <c r="G5" s="33">
        <v>10045</v>
      </c>
      <c r="H5" s="34">
        <v>9611</v>
      </c>
      <c r="I5" s="33">
        <v>12445</v>
      </c>
      <c r="J5" s="33">
        <v>13260</v>
      </c>
      <c r="K5" s="33">
        <v>14596</v>
      </c>
      <c r="Z5" s="53">
        <f t="shared" si="0"/>
        <v>1</v>
      </c>
      <c r="AA5" s="30">
        <v>6</v>
      </c>
    </row>
    <row r="6" spans="1:27" s="14" customFormat="1" ht="12.75" customHeight="1" x14ac:dyDescent="0.25">
      <c r="A6" s="25"/>
      <c r="B6" s="56" t="s">
        <v>161</v>
      </c>
      <c r="C6" s="33">
        <v>45239</v>
      </c>
      <c r="D6" s="33">
        <v>47543</v>
      </c>
      <c r="E6" s="33">
        <v>50023</v>
      </c>
      <c r="F6" s="32">
        <v>65141</v>
      </c>
      <c r="G6" s="33">
        <v>71886</v>
      </c>
      <c r="H6" s="34">
        <v>72228</v>
      </c>
      <c r="I6" s="33">
        <v>68680</v>
      </c>
      <c r="J6" s="33">
        <v>67437</v>
      </c>
      <c r="K6" s="33">
        <v>69668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58421</v>
      </c>
      <c r="D19" s="46">
        <f t="shared" ref="D19:K19" si="1">SUM(D4:D18)</f>
        <v>57899</v>
      </c>
      <c r="E19" s="46">
        <f t="shared" si="1"/>
        <v>60072</v>
      </c>
      <c r="F19" s="47">
        <f t="shared" si="1"/>
        <v>75817</v>
      </c>
      <c r="G19" s="46">
        <f t="shared" si="1"/>
        <v>82183</v>
      </c>
      <c r="H19" s="48">
        <f t="shared" si="1"/>
        <v>81896</v>
      </c>
      <c r="I19" s="46">
        <f t="shared" si="1"/>
        <v>82495</v>
      </c>
      <c r="J19" s="46">
        <f t="shared" si="1"/>
        <v>82089</v>
      </c>
      <c r="K19" s="46">
        <f t="shared" si="1"/>
        <v>85766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181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134</v>
      </c>
      <c r="D3" s="17" t="s">
        <v>133</v>
      </c>
      <c r="E3" s="17" t="s">
        <v>132</v>
      </c>
      <c r="F3" s="173" t="s">
        <v>131</v>
      </c>
      <c r="G3" s="174"/>
      <c r="H3" s="175"/>
      <c r="I3" s="17" t="s">
        <v>130</v>
      </c>
      <c r="J3" s="17" t="s">
        <v>129</v>
      </c>
      <c r="K3" s="17" t="s">
        <v>128</v>
      </c>
    </row>
    <row r="4" spans="1:27" s="23" customFormat="1" ht="12.75" customHeight="1" x14ac:dyDescent="0.25">
      <c r="A4" s="18"/>
      <c r="B4" s="19" t="s">
        <v>6</v>
      </c>
      <c r="C4" s="20">
        <f>SUM(C5:C7)</f>
        <v>19455</v>
      </c>
      <c r="D4" s="20">
        <f t="shared" ref="D4:K4" si="0">SUM(D5:D7)</f>
        <v>17858</v>
      </c>
      <c r="E4" s="20">
        <f t="shared" si="0"/>
        <v>17995</v>
      </c>
      <c r="F4" s="21">
        <f t="shared" si="0"/>
        <v>17909</v>
      </c>
      <c r="G4" s="20">
        <f t="shared" si="0"/>
        <v>23675</v>
      </c>
      <c r="H4" s="22">
        <f t="shared" si="0"/>
        <v>23351</v>
      </c>
      <c r="I4" s="20">
        <f t="shared" si="0"/>
        <v>27995</v>
      </c>
      <c r="J4" s="20">
        <f t="shared" si="0"/>
        <v>28384</v>
      </c>
      <c r="K4" s="20">
        <f t="shared" si="0"/>
        <v>27054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15069</v>
      </c>
      <c r="D5" s="28">
        <v>14866</v>
      </c>
      <c r="E5" s="28">
        <v>15381</v>
      </c>
      <c r="F5" s="27">
        <v>14566</v>
      </c>
      <c r="G5" s="28">
        <v>17112</v>
      </c>
      <c r="H5" s="29">
        <v>17027</v>
      </c>
      <c r="I5" s="28">
        <v>18372</v>
      </c>
      <c r="J5" s="28">
        <v>19823</v>
      </c>
      <c r="K5" s="29">
        <v>21389</v>
      </c>
      <c r="AA5" s="30">
        <v>6</v>
      </c>
    </row>
    <row r="6" spans="1:27" s="14" customFormat="1" ht="12.75" customHeight="1" x14ac:dyDescent="0.25">
      <c r="A6" s="31"/>
      <c r="B6" s="26" t="s">
        <v>9</v>
      </c>
      <c r="C6" s="32">
        <v>4386</v>
      </c>
      <c r="D6" s="33">
        <v>2992</v>
      </c>
      <c r="E6" s="33">
        <v>2614</v>
      </c>
      <c r="F6" s="32">
        <v>3343</v>
      </c>
      <c r="G6" s="33">
        <v>6563</v>
      </c>
      <c r="H6" s="34">
        <v>6324</v>
      </c>
      <c r="I6" s="33">
        <v>9623</v>
      </c>
      <c r="J6" s="33">
        <v>8561</v>
      </c>
      <c r="K6" s="34">
        <v>5665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38964</v>
      </c>
      <c r="D8" s="20">
        <f t="shared" ref="D8:K8" si="1">SUM(D9:D15)</f>
        <v>40041</v>
      </c>
      <c r="E8" s="20">
        <f t="shared" si="1"/>
        <v>42077</v>
      </c>
      <c r="F8" s="21">
        <f t="shared" si="1"/>
        <v>57908</v>
      </c>
      <c r="G8" s="20">
        <f t="shared" si="1"/>
        <v>57908</v>
      </c>
      <c r="H8" s="22">
        <f t="shared" si="1"/>
        <v>57945</v>
      </c>
      <c r="I8" s="20">
        <f t="shared" si="1"/>
        <v>54500</v>
      </c>
      <c r="J8" s="20">
        <f t="shared" si="1"/>
        <v>53205</v>
      </c>
      <c r="K8" s="20">
        <f t="shared" si="1"/>
        <v>58294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38960</v>
      </c>
      <c r="D10" s="33">
        <v>39908</v>
      </c>
      <c r="E10" s="33">
        <v>41908</v>
      </c>
      <c r="F10" s="32">
        <v>57908</v>
      </c>
      <c r="G10" s="33">
        <v>57908</v>
      </c>
      <c r="H10" s="34">
        <v>57908</v>
      </c>
      <c r="I10" s="33">
        <v>54500</v>
      </c>
      <c r="J10" s="33">
        <v>53205</v>
      </c>
      <c r="K10" s="34">
        <v>58294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4</v>
      </c>
      <c r="D15" s="36">
        <v>133</v>
      </c>
      <c r="E15" s="36">
        <v>169</v>
      </c>
      <c r="F15" s="35">
        <v>0</v>
      </c>
      <c r="G15" s="36">
        <v>0</v>
      </c>
      <c r="H15" s="37">
        <v>37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0</v>
      </c>
      <c r="E16" s="20">
        <f t="shared" si="2"/>
        <v>0</v>
      </c>
      <c r="F16" s="21">
        <f t="shared" si="2"/>
        <v>0</v>
      </c>
      <c r="G16" s="20">
        <f t="shared" si="2"/>
        <v>600</v>
      </c>
      <c r="H16" s="22">
        <f t="shared" si="2"/>
        <v>600</v>
      </c>
      <c r="I16" s="20">
        <f t="shared" si="2"/>
        <v>0</v>
      </c>
      <c r="J16" s="20">
        <f t="shared" si="2"/>
        <v>500</v>
      </c>
      <c r="K16" s="20">
        <f t="shared" si="2"/>
        <v>418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0</v>
      </c>
      <c r="F18" s="32">
        <v>0</v>
      </c>
      <c r="G18" s="33">
        <v>600</v>
      </c>
      <c r="H18" s="34">
        <v>600</v>
      </c>
      <c r="I18" s="33">
        <v>0</v>
      </c>
      <c r="J18" s="33">
        <v>500</v>
      </c>
      <c r="K18" s="34">
        <v>418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2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58421</v>
      </c>
      <c r="D26" s="46">
        <f t="shared" ref="D26:K26" si="3">+D4+D8+D16+D24</f>
        <v>57899</v>
      </c>
      <c r="E26" s="46">
        <f t="shared" si="3"/>
        <v>60072</v>
      </c>
      <c r="F26" s="47">
        <f t="shared" si="3"/>
        <v>75817</v>
      </c>
      <c r="G26" s="46">
        <f t="shared" si="3"/>
        <v>82183</v>
      </c>
      <c r="H26" s="48">
        <f t="shared" si="3"/>
        <v>81896</v>
      </c>
      <c r="I26" s="46">
        <f t="shared" si="3"/>
        <v>82495</v>
      </c>
      <c r="J26" s="46">
        <f t="shared" si="3"/>
        <v>82089</v>
      </c>
      <c r="K26" s="46">
        <f t="shared" si="3"/>
        <v>85766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182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134</v>
      </c>
      <c r="D3" s="17" t="s">
        <v>133</v>
      </c>
      <c r="E3" s="17" t="s">
        <v>132</v>
      </c>
      <c r="F3" s="173" t="s">
        <v>131</v>
      </c>
      <c r="G3" s="174"/>
      <c r="H3" s="175"/>
      <c r="I3" s="17" t="s">
        <v>130</v>
      </c>
      <c r="J3" s="17" t="s">
        <v>129</v>
      </c>
      <c r="K3" s="17" t="s">
        <v>128</v>
      </c>
      <c r="Z3" s="54" t="s">
        <v>32</v>
      </c>
    </row>
    <row r="4" spans="1:27" s="14" customFormat="1" ht="12.75" customHeight="1" x14ac:dyDescent="0.25">
      <c r="A4" s="25"/>
      <c r="B4" s="56" t="s">
        <v>159</v>
      </c>
      <c r="C4" s="33">
        <v>269</v>
      </c>
      <c r="D4" s="33">
        <v>18</v>
      </c>
      <c r="E4" s="33">
        <v>67</v>
      </c>
      <c r="F4" s="27">
        <v>103</v>
      </c>
      <c r="G4" s="28">
        <v>1073</v>
      </c>
      <c r="H4" s="29">
        <v>1155</v>
      </c>
      <c r="I4" s="33">
        <v>1475</v>
      </c>
      <c r="J4" s="33">
        <v>1735</v>
      </c>
      <c r="K4" s="33">
        <v>1672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162</v>
      </c>
      <c r="C5" s="33">
        <v>2266</v>
      </c>
      <c r="D5" s="33">
        <v>2388</v>
      </c>
      <c r="E5" s="33">
        <v>2098</v>
      </c>
      <c r="F5" s="32">
        <v>2485</v>
      </c>
      <c r="G5" s="33">
        <v>2609</v>
      </c>
      <c r="H5" s="34">
        <v>2236</v>
      </c>
      <c r="I5" s="33">
        <v>2868</v>
      </c>
      <c r="J5" s="33">
        <v>2645</v>
      </c>
      <c r="K5" s="33">
        <v>3008</v>
      </c>
      <c r="Z5" s="53">
        <f t="shared" si="0"/>
        <v>1</v>
      </c>
      <c r="AA5" s="30">
        <v>7</v>
      </c>
    </row>
    <row r="6" spans="1:27" s="14" customFormat="1" ht="12.75" customHeight="1" x14ac:dyDescent="0.25">
      <c r="A6" s="25"/>
      <c r="B6" s="56" t="s">
        <v>163</v>
      </c>
      <c r="C6" s="33">
        <v>3035</v>
      </c>
      <c r="D6" s="33">
        <v>1895</v>
      </c>
      <c r="E6" s="33">
        <v>1478</v>
      </c>
      <c r="F6" s="32">
        <v>2602</v>
      </c>
      <c r="G6" s="33">
        <v>439</v>
      </c>
      <c r="H6" s="34">
        <v>746</v>
      </c>
      <c r="I6" s="33">
        <v>1536</v>
      </c>
      <c r="J6" s="33">
        <v>1535</v>
      </c>
      <c r="K6" s="33">
        <v>1596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164</v>
      </c>
      <c r="C7" s="33">
        <v>2620</v>
      </c>
      <c r="D7" s="33">
        <v>2269</v>
      </c>
      <c r="E7" s="33">
        <v>2369</v>
      </c>
      <c r="F7" s="32">
        <v>2781</v>
      </c>
      <c r="G7" s="33">
        <v>2781</v>
      </c>
      <c r="H7" s="34">
        <v>3289</v>
      </c>
      <c r="I7" s="33">
        <v>3289</v>
      </c>
      <c r="J7" s="33">
        <v>2913</v>
      </c>
      <c r="K7" s="33">
        <v>3027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165</v>
      </c>
      <c r="C8" s="33">
        <v>1661</v>
      </c>
      <c r="D8" s="33">
        <v>1195</v>
      </c>
      <c r="E8" s="33">
        <v>911</v>
      </c>
      <c r="F8" s="32">
        <v>1862</v>
      </c>
      <c r="G8" s="33">
        <v>1577</v>
      </c>
      <c r="H8" s="34">
        <v>1228</v>
      </c>
      <c r="I8" s="33">
        <v>5821</v>
      </c>
      <c r="J8" s="33">
        <v>1869</v>
      </c>
      <c r="K8" s="33">
        <v>1980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9851</v>
      </c>
      <c r="D19" s="46">
        <f t="shared" ref="D19:K19" si="1">SUM(D4:D18)</f>
        <v>7765</v>
      </c>
      <c r="E19" s="46">
        <f t="shared" si="1"/>
        <v>6923</v>
      </c>
      <c r="F19" s="47">
        <f t="shared" si="1"/>
        <v>9833</v>
      </c>
      <c r="G19" s="46">
        <f t="shared" si="1"/>
        <v>8479</v>
      </c>
      <c r="H19" s="48">
        <f t="shared" si="1"/>
        <v>8654</v>
      </c>
      <c r="I19" s="46">
        <f t="shared" si="1"/>
        <v>14989</v>
      </c>
      <c r="J19" s="46">
        <f t="shared" si="1"/>
        <v>10697</v>
      </c>
      <c r="K19" s="46">
        <f t="shared" si="1"/>
        <v>11283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183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134</v>
      </c>
      <c r="D3" s="17" t="s">
        <v>133</v>
      </c>
      <c r="E3" s="17" t="s">
        <v>132</v>
      </c>
      <c r="F3" s="173" t="s">
        <v>131</v>
      </c>
      <c r="G3" s="174"/>
      <c r="H3" s="175"/>
      <c r="I3" s="17" t="s">
        <v>130</v>
      </c>
      <c r="J3" s="17" t="s">
        <v>129</v>
      </c>
      <c r="K3" s="17" t="s">
        <v>128</v>
      </c>
    </row>
    <row r="4" spans="1:27" s="23" customFormat="1" ht="12.75" customHeight="1" x14ac:dyDescent="0.25">
      <c r="A4" s="18"/>
      <c r="B4" s="19" t="s">
        <v>6</v>
      </c>
      <c r="C4" s="20">
        <f>SUM(C5:C7)</f>
        <v>9851</v>
      </c>
      <c r="D4" s="20">
        <f t="shared" ref="D4:K4" si="0">SUM(D5:D7)</f>
        <v>7765</v>
      </c>
      <c r="E4" s="20">
        <f t="shared" si="0"/>
        <v>6923</v>
      </c>
      <c r="F4" s="21">
        <f t="shared" si="0"/>
        <v>9833</v>
      </c>
      <c r="G4" s="20">
        <f t="shared" si="0"/>
        <v>8479</v>
      </c>
      <c r="H4" s="22">
        <f t="shared" si="0"/>
        <v>8654</v>
      </c>
      <c r="I4" s="20">
        <f t="shared" si="0"/>
        <v>14989</v>
      </c>
      <c r="J4" s="20">
        <f t="shared" si="0"/>
        <v>10347</v>
      </c>
      <c r="K4" s="20">
        <f t="shared" si="0"/>
        <v>10923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8292</v>
      </c>
      <c r="D5" s="28">
        <v>6629</v>
      </c>
      <c r="E5" s="28">
        <v>5742</v>
      </c>
      <c r="F5" s="27">
        <v>7572</v>
      </c>
      <c r="G5" s="28">
        <v>6593</v>
      </c>
      <c r="H5" s="29">
        <v>7472</v>
      </c>
      <c r="I5" s="28">
        <v>8062</v>
      </c>
      <c r="J5" s="28">
        <v>8699</v>
      </c>
      <c r="K5" s="29">
        <v>9386</v>
      </c>
      <c r="AA5" s="30">
        <v>7</v>
      </c>
    </row>
    <row r="6" spans="1:27" s="14" customFormat="1" ht="12.75" customHeight="1" x14ac:dyDescent="0.25">
      <c r="A6" s="31"/>
      <c r="B6" s="26" t="s">
        <v>9</v>
      </c>
      <c r="C6" s="32">
        <v>1559</v>
      </c>
      <c r="D6" s="33">
        <v>1136</v>
      </c>
      <c r="E6" s="33">
        <v>1181</v>
      </c>
      <c r="F6" s="32">
        <v>2261</v>
      </c>
      <c r="G6" s="33">
        <v>1886</v>
      </c>
      <c r="H6" s="34">
        <v>1182</v>
      </c>
      <c r="I6" s="33">
        <v>6927</v>
      </c>
      <c r="J6" s="33">
        <v>1648</v>
      </c>
      <c r="K6" s="34">
        <v>1537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0</v>
      </c>
      <c r="E8" s="20">
        <f t="shared" si="1"/>
        <v>0</v>
      </c>
      <c r="F8" s="21">
        <f t="shared" si="1"/>
        <v>0</v>
      </c>
      <c r="G8" s="20">
        <f t="shared" si="1"/>
        <v>0</v>
      </c>
      <c r="H8" s="22">
        <f t="shared" si="1"/>
        <v>0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0</v>
      </c>
      <c r="E16" s="20">
        <f t="shared" si="2"/>
        <v>0</v>
      </c>
      <c r="F16" s="21">
        <f t="shared" si="2"/>
        <v>0</v>
      </c>
      <c r="G16" s="20">
        <f t="shared" si="2"/>
        <v>0</v>
      </c>
      <c r="H16" s="22">
        <f t="shared" si="2"/>
        <v>0</v>
      </c>
      <c r="I16" s="20">
        <f t="shared" si="2"/>
        <v>0</v>
      </c>
      <c r="J16" s="20">
        <f t="shared" si="2"/>
        <v>350</v>
      </c>
      <c r="K16" s="20">
        <f t="shared" si="2"/>
        <v>360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350</v>
      </c>
      <c r="K18" s="34">
        <v>360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9851</v>
      </c>
      <c r="D26" s="46">
        <f t="shared" ref="D26:K26" si="3">+D4+D8+D16+D24</f>
        <v>7765</v>
      </c>
      <c r="E26" s="46">
        <f t="shared" si="3"/>
        <v>6923</v>
      </c>
      <c r="F26" s="47">
        <f t="shared" si="3"/>
        <v>9833</v>
      </c>
      <c r="G26" s="46">
        <f t="shared" si="3"/>
        <v>8479</v>
      </c>
      <c r="H26" s="48">
        <f t="shared" si="3"/>
        <v>8654</v>
      </c>
      <c r="I26" s="46">
        <f t="shared" si="3"/>
        <v>14989</v>
      </c>
      <c r="J26" s="46">
        <f t="shared" si="3"/>
        <v>10697</v>
      </c>
      <c r="K26" s="46">
        <f t="shared" si="3"/>
        <v>11283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184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134</v>
      </c>
      <c r="D3" s="17" t="s">
        <v>133</v>
      </c>
      <c r="E3" s="17" t="s">
        <v>132</v>
      </c>
      <c r="F3" s="173" t="s">
        <v>131</v>
      </c>
      <c r="G3" s="174"/>
      <c r="H3" s="175"/>
      <c r="I3" s="17" t="s">
        <v>130</v>
      </c>
      <c r="J3" s="17" t="s">
        <v>129</v>
      </c>
      <c r="K3" s="17" t="s">
        <v>128</v>
      </c>
      <c r="Z3" s="54" t="s">
        <v>32</v>
      </c>
    </row>
    <row r="4" spans="1:27" s="14" customFormat="1" ht="12.75" customHeight="1" x14ac:dyDescent="0.25">
      <c r="A4" s="25"/>
      <c r="B4" s="56" t="s">
        <v>159</v>
      </c>
      <c r="C4" s="33">
        <v>0</v>
      </c>
      <c r="D4" s="33">
        <v>2567</v>
      </c>
      <c r="E4" s="33">
        <v>1354</v>
      </c>
      <c r="F4" s="27">
        <v>1480</v>
      </c>
      <c r="G4" s="28">
        <v>1480</v>
      </c>
      <c r="H4" s="29">
        <v>1760</v>
      </c>
      <c r="I4" s="33">
        <v>1900</v>
      </c>
      <c r="J4" s="33">
        <v>2744</v>
      </c>
      <c r="K4" s="33">
        <v>3105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166</v>
      </c>
      <c r="C5" s="33">
        <v>2594</v>
      </c>
      <c r="D5" s="33">
        <v>1356</v>
      </c>
      <c r="E5" s="33">
        <v>1209</v>
      </c>
      <c r="F5" s="32">
        <v>2250</v>
      </c>
      <c r="G5" s="33">
        <v>1410</v>
      </c>
      <c r="H5" s="34">
        <v>1489</v>
      </c>
      <c r="I5" s="33">
        <v>2906</v>
      </c>
      <c r="J5" s="33">
        <v>3644</v>
      </c>
      <c r="K5" s="33">
        <v>4340</v>
      </c>
      <c r="Z5" s="53">
        <f t="shared" si="0"/>
        <v>1</v>
      </c>
      <c r="AA5" s="30">
        <v>8</v>
      </c>
    </row>
    <row r="6" spans="1:27" s="14" customFormat="1" ht="12.75" customHeight="1" x14ac:dyDescent="0.25">
      <c r="A6" s="25"/>
      <c r="B6" s="56" t="s">
        <v>167</v>
      </c>
      <c r="C6" s="33">
        <v>0</v>
      </c>
      <c r="D6" s="33">
        <v>3078</v>
      </c>
      <c r="E6" s="33">
        <v>1745</v>
      </c>
      <c r="F6" s="32">
        <v>1890</v>
      </c>
      <c r="G6" s="33">
        <v>1750</v>
      </c>
      <c r="H6" s="34">
        <v>1906</v>
      </c>
      <c r="I6" s="33">
        <v>2516</v>
      </c>
      <c r="J6" s="33">
        <v>2345</v>
      </c>
      <c r="K6" s="33">
        <v>2363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168</v>
      </c>
      <c r="C7" s="33">
        <v>19142</v>
      </c>
      <c r="D7" s="33">
        <v>16230</v>
      </c>
      <c r="E7" s="33">
        <v>17620</v>
      </c>
      <c r="F7" s="32">
        <v>24805</v>
      </c>
      <c r="G7" s="33">
        <v>18615</v>
      </c>
      <c r="H7" s="34">
        <v>18615</v>
      </c>
      <c r="I7" s="33">
        <v>21750</v>
      </c>
      <c r="J7" s="33">
        <v>22885</v>
      </c>
      <c r="K7" s="33">
        <v>24022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169</v>
      </c>
      <c r="C8" s="33">
        <v>72274</v>
      </c>
      <c r="D8" s="33">
        <v>74250</v>
      </c>
      <c r="E8" s="33">
        <v>48077</v>
      </c>
      <c r="F8" s="32">
        <v>79950</v>
      </c>
      <c r="G8" s="33">
        <v>71232</v>
      </c>
      <c r="H8" s="34">
        <v>69840</v>
      </c>
      <c r="I8" s="33">
        <v>52136</v>
      </c>
      <c r="J8" s="33">
        <v>55772</v>
      </c>
      <c r="K8" s="33">
        <v>58031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94010</v>
      </c>
      <c r="D19" s="46">
        <f t="shared" ref="D19:K19" si="1">SUM(D4:D18)</f>
        <v>97481</v>
      </c>
      <c r="E19" s="46">
        <f t="shared" si="1"/>
        <v>70005</v>
      </c>
      <c r="F19" s="47">
        <f t="shared" si="1"/>
        <v>110375</v>
      </c>
      <c r="G19" s="46">
        <f t="shared" si="1"/>
        <v>94487</v>
      </c>
      <c r="H19" s="48">
        <f t="shared" si="1"/>
        <v>93610</v>
      </c>
      <c r="I19" s="46">
        <f t="shared" si="1"/>
        <v>81208</v>
      </c>
      <c r="J19" s="46">
        <f t="shared" si="1"/>
        <v>87390</v>
      </c>
      <c r="K19" s="46">
        <f t="shared" si="1"/>
        <v>91861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185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134</v>
      </c>
      <c r="D3" s="17" t="s">
        <v>133</v>
      </c>
      <c r="E3" s="17" t="s">
        <v>132</v>
      </c>
      <c r="F3" s="173" t="s">
        <v>131</v>
      </c>
      <c r="G3" s="174"/>
      <c r="H3" s="175"/>
      <c r="I3" s="17" t="s">
        <v>130</v>
      </c>
      <c r="J3" s="17" t="s">
        <v>129</v>
      </c>
      <c r="K3" s="17" t="s">
        <v>128</v>
      </c>
    </row>
    <row r="4" spans="1:27" s="23" customFormat="1" ht="12.75" customHeight="1" x14ac:dyDescent="0.25">
      <c r="A4" s="18"/>
      <c r="B4" s="19" t="s">
        <v>6</v>
      </c>
      <c r="C4" s="20">
        <f>SUM(C5:C7)</f>
        <v>86685</v>
      </c>
      <c r="D4" s="20">
        <f t="shared" ref="D4:K4" si="0">SUM(D5:D7)</f>
        <v>90012</v>
      </c>
      <c r="E4" s="20">
        <f t="shared" si="0"/>
        <v>64334</v>
      </c>
      <c r="F4" s="21">
        <f t="shared" si="0"/>
        <v>98375</v>
      </c>
      <c r="G4" s="20">
        <f t="shared" si="0"/>
        <v>93487</v>
      </c>
      <c r="H4" s="22">
        <f t="shared" si="0"/>
        <v>91824</v>
      </c>
      <c r="I4" s="20">
        <f t="shared" si="0"/>
        <v>70208</v>
      </c>
      <c r="J4" s="20">
        <f t="shared" si="0"/>
        <v>73690</v>
      </c>
      <c r="K4" s="20">
        <f t="shared" si="0"/>
        <v>79633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51137</v>
      </c>
      <c r="D5" s="28">
        <v>53631</v>
      </c>
      <c r="E5" s="28">
        <v>56464</v>
      </c>
      <c r="F5" s="27">
        <v>61742</v>
      </c>
      <c r="G5" s="28">
        <v>58762</v>
      </c>
      <c r="H5" s="29">
        <v>58197</v>
      </c>
      <c r="I5" s="28">
        <v>62795</v>
      </c>
      <c r="J5" s="28">
        <v>67756</v>
      </c>
      <c r="K5" s="29">
        <v>73109</v>
      </c>
      <c r="AA5" s="30">
        <v>8</v>
      </c>
    </row>
    <row r="6" spans="1:27" s="14" customFormat="1" ht="12.75" customHeight="1" x14ac:dyDescent="0.25">
      <c r="A6" s="31"/>
      <c r="B6" s="26" t="s">
        <v>9</v>
      </c>
      <c r="C6" s="32">
        <v>35548</v>
      </c>
      <c r="D6" s="33">
        <v>36381</v>
      </c>
      <c r="E6" s="33">
        <v>7870</v>
      </c>
      <c r="F6" s="32">
        <v>36633</v>
      </c>
      <c r="G6" s="33">
        <v>34725</v>
      </c>
      <c r="H6" s="34">
        <v>33627</v>
      </c>
      <c r="I6" s="33">
        <v>7413</v>
      </c>
      <c r="J6" s="33">
        <v>5934</v>
      </c>
      <c r="K6" s="34">
        <v>6524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32</v>
      </c>
      <c r="D8" s="20">
        <f t="shared" ref="D8:K8" si="1">SUM(D9:D15)</f>
        <v>427</v>
      </c>
      <c r="E8" s="20">
        <f t="shared" si="1"/>
        <v>243</v>
      </c>
      <c r="F8" s="21">
        <f t="shared" si="1"/>
        <v>0</v>
      </c>
      <c r="G8" s="20">
        <f t="shared" si="1"/>
        <v>0</v>
      </c>
      <c r="H8" s="22">
        <f t="shared" si="1"/>
        <v>775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32</v>
      </c>
      <c r="D15" s="36">
        <v>427</v>
      </c>
      <c r="E15" s="36">
        <v>243</v>
      </c>
      <c r="F15" s="35">
        <v>0</v>
      </c>
      <c r="G15" s="36">
        <v>0</v>
      </c>
      <c r="H15" s="37">
        <v>775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7293</v>
      </c>
      <c r="D16" s="20">
        <f t="shared" ref="D16:K16" si="2">SUM(D17:D23)</f>
        <v>7042</v>
      </c>
      <c r="E16" s="20">
        <f t="shared" si="2"/>
        <v>5427</v>
      </c>
      <c r="F16" s="21">
        <f t="shared" si="2"/>
        <v>12000</v>
      </c>
      <c r="G16" s="20">
        <f t="shared" si="2"/>
        <v>1000</v>
      </c>
      <c r="H16" s="22">
        <f t="shared" si="2"/>
        <v>1000</v>
      </c>
      <c r="I16" s="20">
        <f t="shared" si="2"/>
        <v>11000</v>
      </c>
      <c r="J16" s="20">
        <f t="shared" si="2"/>
        <v>13700</v>
      </c>
      <c r="K16" s="20">
        <f t="shared" si="2"/>
        <v>12228</v>
      </c>
    </row>
    <row r="17" spans="1:11" s="14" customFormat="1" ht="12.75" customHeight="1" x14ac:dyDescent="0.25">
      <c r="A17" s="25"/>
      <c r="B17" s="26" t="s">
        <v>22</v>
      </c>
      <c r="C17" s="27">
        <v>7293</v>
      </c>
      <c r="D17" s="28">
        <v>7042</v>
      </c>
      <c r="E17" s="28">
        <v>5427</v>
      </c>
      <c r="F17" s="27">
        <v>12000</v>
      </c>
      <c r="G17" s="28">
        <v>1000</v>
      </c>
      <c r="H17" s="29">
        <v>1000</v>
      </c>
      <c r="I17" s="28">
        <v>11000</v>
      </c>
      <c r="J17" s="28">
        <v>12500</v>
      </c>
      <c r="K17" s="29">
        <v>11000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1200</v>
      </c>
      <c r="K18" s="34">
        <v>1228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1</v>
      </c>
      <c r="F24" s="21">
        <v>0</v>
      </c>
      <c r="G24" s="20">
        <v>0</v>
      </c>
      <c r="H24" s="22">
        <v>11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94010</v>
      </c>
      <c r="D26" s="46">
        <f t="shared" ref="D26:K26" si="3">+D4+D8+D16+D24</f>
        <v>97481</v>
      </c>
      <c r="E26" s="46">
        <f t="shared" si="3"/>
        <v>70005</v>
      </c>
      <c r="F26" s="47">
        <f t="shared" si="3"/>
        <v>110375</v>
      </c>
      <c r="G26" s="46">
        <f t="shared" si="3"/>
        <v>94487</v>
      </c>
      <c r="H26" s="48">
        <f t="shared" si="3"/>
        <v>93610</v>
      </c>
      <c r="I26" s="46">
        <f t="shared" si="3"/>
        <v>81208</v>
      </c>
      <c r="J26" s="46">
        <f t="shared" si="3"/>
        <v>87390</v>
      </c>
      <c r="K26" s="46">
        <f t="shared" si="3"/>
        <v>91861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186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134</v>
      </c>
      <c r="D3" s="17" t="s">
        <v>133</v>
      </c>
      <c r="E3" s="17" t="s">
        <v>132</v>
      </c>
      <c r="F3" s="173" t="s">
        <v>131</v>
      </c>
      <c r="G3" s="174"/>
      <c r="H3" s="175"/>
      <c r="I3" s="17" t="s">
        <v>130</v>
      </c>
      <c r="J3" s="17" t="s">
        <v>129</v>
      </c>
      <c r="K3" s="17" t="s">
        <v>128</v>
      </c>
      <c r="Z3" s="54" t="s">
        <v>32</v>
      </c>
    </row>
    <row r="4" spans="1:27" s="14" customFormat="1" ht="12.75" customHeight="1" x14ac:dyDescent="0.25">
      <c r="A4" s="25"/>
      <c r="B4" s="56" t="s">
        <v>170</v>
      </c>
      <c r="C4" s="33">
        <v>292244</v>
      </c>
      <c r="D4" s="33">
        <v>279896</v>
      </c>
      <c r="E4" s="33">
        <v>298170</v>
      </c>
      <c r="F4" s="27">
        <v>326720</v>
      </c>
      <c r="G4" s="28">
        <v>326060</v>
      </c>
      <c r="H4" s="29">
        <v>325908</v>
      </c>
      <c r="I4" s="33">
        <v>332639</v>
      </c>
      <c r="J4" s="33">
        <v>344338</v>
      </c>
      <c r="K4" s="33">
        <v>355346</v>
      </c>
      <c r="Z4" s="53">
        <f t="shared" ref="Z4:Z20" si="0">IF(LEN(B4)&lt;5,0,1)</f>
        <v>1</v>
      </c>
      <c r="AA4" s="24" t="s">
        <v>7</v>
      </c>
    </row>
    <row r="5" spans="1:27" s="14" customFormat="1" ht="12.75" hidden="1" customHeight="1" x14ac:dyDescent="0.25">
      <c r="A5" s="25"/>
      <c r="B5" s="56" t="s">
        <v>30</v>
      </c>
      <c r="C5" s="33"/>
      <c r="D5" s="33"/>
      <c r="E5" s="33"/>
      <c r="F5" s="32"/>
      <c r="G5" s="33"/>
      <c r="H5" s="34"/>
      <c r="I5" s="33"/>
      <c r="J5" s="33"/>
      <c r="K5" s="33"/>
      <c r="Z5" s="53">
        <f t="shared" si="0"/>
        <v>0</v>
      </c>
      <c r="AA5" s="30">
        <v>9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292244</v>
      </c>
      <c r="D19" s="46">
        <f t="shared" ref="D19:K19" si="1">SUM(D4:D18)</f>
        <v>279896</v>
      </c>
      <c r="E19" s="46">
        <f t="shared" si="1"/>
        <v>298170</v>
      </c>
      <c r="F19" s="47">
        <f t="shared" si="1"/>
        <v>326720</v>
      </c>
      <c r="G19" s="46">
        <f t="shared" si="1"/>
        <v>326060</v>
      </c>
      <c r="H19" s="48">
        <f t="shared" si="1"/>
        <v>325908</v>
      </c>
      <c r="I19" s="46">
        <f t="shared" si="1"/>
        <v>332639</v>
      </c>
      <c r="J19" s="46">
        <f t="shared" si="1"/>
        <v>344338</v>
      </c>
      <c r="K19" s="46">
        <f t="shared" si="1"/>
        <v>355346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187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134</v>
      </c>
      <c r="D3" s="17" t="s">
        <v>133</v>
      </c>
      <c r="E3" s="17" t="s">
        <v>132</v>
      </c>
      <c r="F3" s="173" t="s">
        <v>131</v>
      </c>
      <c r="G3" s="174"/>
      <c r="H3" s="175"/>
      <c r="I3" s="17" t="s">
        <v>130</v>
      </c>
      <c r="J3" s="17" t="s">
        <v>129</v>
      </c>
      <c r="K3" s="17" t="s">
        <v>128</v>
      </c>
    </row>
    <row r="4" spans="1:27" s="23" customFormat="1" ht="12.75" customHeight="1" x14ac:dyDescent="0.25">
      <c r="A4" s="18"/>
      <c r="B4" s="19" t="s">
        <v>6</v>
      </c>
      <c r="C4" s="20">
        <f>SUM(C5:C7)</f>
        <v>32490</v>
      </c>
      <c r="D4" s="20">
        <f t="shared" ref="D4:K4" si="0">SUM(D5:D7)</f>
        <v>3226</v>
      </c>
      <c r="E4" s="20">
        <f t="shared" si="0"/>
        <v>2394</v>
      </c>
      <c r="F4" s="21">
        <f t="shared" si="0"/>
        <v>3298</v>
      </c>
      <c r="G4" s="20">
        <f t="shared" si="0"/>
        <v>2638</v>
      </c>
      <c r="H4" s="22">
        <f t="shared" si="0"/>
        <v>2479</v>
      </c>
      <c r="I4" s="20">
        <f t="shared" si="0"/>
        <v>2698</v>
      </c>
      <c r="J4" s="20">
        <f t="shared" si="0"/>
        <v>3620</v>
      </c>
      <c r="K4" s="20">
        <f t="shared" si="0"/>
        <v>3843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2335</v>
      </c>
      <c r="D5" s="28">
        <v>2049</v>
      </c>
      <c r="E5" s="28">
        <v>2024</v>
      </c>
      <c r="F5" s="27">
        <v>2368</v>
      </c>
      <c r="G5" s="28">
        <v>2098</v>
      </c>
      <c r="H5" s="29">
        <v>2176</v>
      </c>
      <c r="I5" s="28">
        <v>2348</v>
      </c>
      <c r="J5" s="28">
        <v>2533</v>
      </c>
      <c r="K5" s="29">
        <v>2733</v>
      </c>
      <c r="AA5" s="30">
        <v>9</v>
      </c>
    </row>
    <row r="6" spans="1:27" s="14" customFormat="1" ht="12.75" customHeight="1" x14ac:dyDescent="0.25">
      <c r="A6" s="31"/>
      <c r="B6" s="26" t="s">
        <v>9</v>
      </c>
      <c r="C6" s="32">
        <v>30155</v>
      </c>
      <c r="D6" s="33">
        <v>1177</v>
      </c>
      <c r="E6" s="33">
        <v>370</v>
      </c>
      <c r="F6" s="32">
        <v>930</v>
      </c>
      <c r="G6" s="33">
        <v>540</v>
      </c>
      <c r="H6" s="34">
        <v>303</v>
      </c>
      <c r="I6" s="33">
        <v>350</v>
      </c>
      <c r="J6" s="33">
        <v>1087</v>
      </c>
      <c r="K6" s="34">
        <v>1110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259646</v>
      </c>
      <c r="D8" s="20">
        <f t="shared" ref="D8:K8" si="1">SUM(D9:D15)</f>
        <v>276670</v>
      </c>
      <c r="E8" s="20">
        <f t="shared" si="1"/>
        <v>295775</v>
      </c>
      <c r="F8" s="21">
        <f t="shared" si="1"/>
        <v>323422</v>
      </c>
      <c r="G8" s="20">
        <f t="shared" si="1"/>
        <v>323422</v>
      </c>
      <c r="H8" s="22">
        <f t="shared" si="1"/>
        <v>323422</v>
      </c>
      <c r="I8" s="20">
        <f t="shared" si="1"/>
        <v>329941</v>
      </c>
      <c r="J8" s="20">
        <f t="shared" si="1"/>
        <v>340618</v>
      </c>
      <c r="K8" s="20">
        <f t="shared" si="1"/>
        <v>351503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259646</v>
      </c>
      <c r="D10" s="33">
        <v>276670</v>
      </c>
      <c r="E10" s="33">
        <v>295775</v>
      </c>
      <c r="F10" s="32">
        <v>323422</v>
      </c>
      <c r="G10" s="33">
        <v>323422</v>
      </c>
      <c r="H10" s="34">
        <v>323422</v>
      </c>
      <c r="I10" s="33">
        <v>329941</v>
      </c>
      <c r="J10" s="33">
        <v>340618</v>
      </c>
      <c r="K10" s="34">
        <v>351503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0</v>
      </c>
      <c r="E16" s="20">
        <f t="shared" si="2"/>
        <v>0</v>
      </c>
      <c r="F16" s="21">
        <f t="shared" si="2"/>
        <v>0</v>
      </c>
      <c r="G16" s="20">
        <f t="shared" si="2"/>
        <v>0</v>
      </c>
      <c r="H16" s="22">
        <f t="shared" si="2"/>
        <v>0</v>
      </c>
      <c r="I16" s="20">
        <f t="shared" si="2"/>
        <v>0</v>
      </c>
      <c r="J16" s="20">
        <f t="shared" si="2"/>
        <v>100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100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108</v>
      </c>
      <c r="D24" s="20">
        <v>0</v>
      </c>
      <c r="E24" s="20">
        <v>1</v>
      </c>
      <c r="F24" s="21">
        <v>0</v>
      </c>
      <c r="G24" s="20">
        <v>0</v>
      </c>
      <c r="H24" s="22">
        <v>7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292244</v>
      </c>
      <c r="D26" s="46">
        <f t="shared" ref="D26:K26" si="3">+D4+D8+D16+D24</f>
        <v>279896</v>
      </c>
      <c r="E26" s="46">
        <f t="shared" si="3"/>
        <v>298170</v>
      </c>
      <c r="F26" s="47">
        <f t="shared" si="3"/>
        <v>326720</v>
      </c>
      <c r="G26" s="46">
        <f t="shared" si="3"/>
        <v>326060</v>
      </c>
      <c r="H26" s="48">
        <f t="shared" si="3"/>
        <v>325908</v>
      </c>
      <c r="I26" s="46">
        <f t="shared" si="3"/>
        <v>332639</v>
      </c>
      <c r="J26" s="46">
        <f t="shared" si="3"/>
        <v>344338</v>
      </c>
      <c r="K26" s="46">
        <f t="shared" si="3"/>
        <v>355346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135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134</v>
      </c>
      <c r="F3" s="17" t="s">
        <v>133</v>
      </c>
      <c r="G3" s="17" t="s">
        <v>132</v>
      </c>
      <c r="H3" s="173" t="s">
        <v>131</v>
      </c>
      <c r="I3" s="174"/>
      <c r="J3" s="175"/>
      <c r="K3" s="17" t="s">
        <v>130</v>
      </c>
      <c r="L3" s="17" t="s">
        <v>129</v>
      </c>
      <c r="M3" s="17" t="s">
        <v>128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50583</v>
      </c>
      <c r="F4" s="72">
        <f t="shared" ref="F4:M4" si="0">SUM(F5:F8)</f>
        <v>60142</v>
      </c>
      <c r="G4" s="72">
        <f t="shared" si="0"/>
        <v>73937</v>
      </c>
      <c r="H4" s="73">
        <f t="shared" si="0"/>
        <v>76107</v>
      </c>
      <c r="I4" s="72">
        <f t="shared" si="0"/>
        <v>76107</v>
      </c>
      <c r="J4" s="74">
        <f t="shared" si="0"/>
        <v>76107</v>
      </c>
      <c r="K4" s="72">
        <f t="shared" si="0"/>
        <v>82160</v>
      </c>
      <c r="L4" s="72">
        <f t="shared" si="0"/>
        <v>86269</v>
      </c>
      <c r="M4" s="72">
        <f t="shared" si="0"/>
        <v>90583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43961</v>
      </c>
      <c r="F5" s="79">
        <v>55030</v>
      </c>
      <c r="G5" s="79">
        <v>62522</v>
      </c>
      <c r="H5" s="80">
        <v>64048</v>
      </c>
      <c r="I5" s="79">
        <v>64048</v>
      </c>
      <c r="J5" s="81">
        <v>64048</v>
      </c>
      <c r="K5" s="79">
        <v>72006</v>
      </c>
      <c r="L5" s="79">
        <v>75608</v>
      </c>
      <c r="M5" s="79">
        <v>79388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4261</v>
      </c>
      <c r="F6" s="86">
        <v>4572</v>
      </c>
      <c r="G6" s="86">
        <v>6707</v>
      </c>
      <c r="H6" s="87">
        <v>9947</v>
      </c>
      <c r="I6" s="86">
        <v>9947</v>
      </c>
      <c r="J6" s="88">
        <v>9947</v>
      </c>
      <c r="K6" s="86">
        <v>7936</v>
      </c>
      <c r="L6" s="86">
        <v>8332</v>
      </c>
      <c r="M6" s="86">
        <v>8749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2361</v>
      </c>
      <c r="F7" s="86">
        <v>540</v>
      </c>
      <c r="G7" s="86">
        <v>4708</v>
      </c>
      <c r="H7" s="87">
        <v>2112</v>
      </c>
      <c r="I7" s="86">
        <v>2112</v>
      </c>
      <c r="J7" s="88">
        <v>2112</v>
      </c>
      <c r="K7" s="86">
        <v>2218</v>
      </c>
      <c r="L7" s="86">
        <v>2329</v>
      </c>
      <c r="M7" s="86">
        <v>2446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2037</v>
      </c>
      <c r="F9" s="72">
        <f t="shared" ref="F9:M9" si="1">F10+F19</f>
        <v>1563</v>
      </c>
      <c r="G9" s="72">
        <f t="shared" si="1"/>
        <v>2066</v>
      </c>
      <c r="H9" s="73">
        <f t="shared" si="1"/>
        <v>1683</v>
      </c>
      <c r="I9" s="72">
        <f t="shared" si="1"/>
        <v>1683</v>
      </c>
      <c r="J9" s="74">
        <f t="shared" si="1"/>
        <v>1683</v>
      </c>
      <c r="K9" s="72">
        <f t="shared" si="1"/>
        <v>1766</v>
      </c>
      <c r="L9" s="72">
        <f t="shared" si="1"/>
        <v>1853</v>
      </c>
      <c r="M9" s="72">
        <f t="shared" si="1"/>
        <v>1947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2037</v>
      </c>
      <c r="F10" s="100">
        <f t="shared" ref="F10:M10" si="2">SUM(F11:F13)</f>
        <v>1563</v>
      </c>
      <c r="G10" s="100">
        <f t="shared" si="2"/>
        <v>2066</v>
      </c>
      <c r="H10" s="101">
        <f t="shared" si="2"/>
        <v>1683</v>
      </c>
      <c r="I10" s="100">
        <f t="shared" si="2"/>
        <v>1683</v>
      </c>
      <c r="J10" s="102">
        <f t="shared" si="2"/>
        <v>1683</v>
      </c>
      <c r="K10" s="100">
        <f t="shared" si="2"/>
        <v>1766</v>
      </c>
      <c r="L10" s="100">
        <f t="shared" si="2"/>
        <v>1853</v>
      </c>
      <c r="M10" s="100">
        <f t="shared" si="2"/>
        <v>1947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0</v>
      </c>
      <c r="F11" s="79">
        <v>0</v>
      </c>
      <c r="G11" s="79">
        <v>0</v>
      </c>
      <c r="H11" s="80">
        <v>0</v>
      </c>
      <c r="I11" s="79">
        <v>0</v>
      </c>
      <c r="J11" s="81">
        <v>0</v>
      </c>
      <c r="K11" s="79">
        <v>0</v>
      </c>
      <c r="L11" s="79">
        <v>0</v>
      </c>
      <c r="M11" s="79">
        <v>0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2037</v>
      </c>
      <c r="F13" s="86">
        <v>1563</v>
      </c>
      <c r="G13" s="86">
        <v>2066</v>
      </c>
      <c r="H13" s="87">
        <v>1683</v>
      </c>
      <c r="I13" s="86">
        <v>1683</v>
      </c>
      <c r="J13" s="88">
        <v>1683</v>
      </c>
      <c r="K13" s="86">
        <v>1766</v>
      </c>
      <c r="L13" s="86">
        <v>1853</v>
      </c>
      <c r="M13" s="86">
        <v>1947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94</v>
      </c>
      <c r="F15" s="79">
        <v>103</v>
      </c>
      <c r="G15" s="79">
        <v>109</v>
      </c>
      <c r="H15" s="80">
        <v>108</v>
      </c>
      <c r="I15" s="79">
        <v>108</v>
      </c>
      <c r="J15" s="81">
        <v>108</v>
      </c>
      <c r="K15" s="79">
        <v>113</v>
      </c>
      <c r="L15" s="79">
        <v>119</v>
      </c>
      <c r="M15" s="81">
        <v>125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1792</v>
      </c>
      <c r="F16" s="86">
        <v>1267</v>
      </c>
      <c r="G16" s="86">
        <v>1649</v>
      </c>
      <c r="H16" s="87">
        <v>1365</v>
      </c>
      <c r="I16" s="86">
        <v>1365</v>
      </c>
      <c r="J16" s="88">
        <v>1365</v>
      </c>
      <c r="K16" s="86">
        <v>1433</v>
      </c>
      <c r="L16" s="86">
        <v>1504</v>
      </c>
      <c r="M16" s="88">
        <v>1580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128</v>
      </c>
      <c r="F17" s="86">
        <v>182</v>
      </c>
      <c r="G17" s="86">
        <v>308</v>
      </c>
      <c r="H17" s="87">
        <v>210</v>
      </c>
      <c r="I17" s="86">
        <v>210</v>
      </c>
      <c r="J17" s="88">
        <v>210</v>
      </c>
      <c r="K17" s="86">
        <v>220</v>
      </c>
      <c r="L17" s="86">
        <v>230</v>
      </c>
      <c r="M17" s="88">
        <v>242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23</v>
      </c>
      <c r="F18" s="93">
        <v>11</v>
      </c>
      <c r="G18" s="93">
        <v>0</v>
      </c>
      <c r="H18" s="94">
        <v>0</v>
      </c>
      <c r="I18" s="93">
        <v>0</v>
      </c>
      <c r="J18" s="95">
        <v>0</v>
      </c>
      <c r="K18" s="93">
        <v>0</v>
      </c>
      <c r="L18" s="93">
        <v>0</v>
      </c>
      <c r="M18" s="95">
        <v>0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0</v>
      </c>
      <c r="F19" s="100">
        <v>0</v>
      </c>
      <c r="G19" s="100">
        <v>0</v>
      </c>
      <c r="H19" s="101">
        <v>0</v>
      </c>
      <c r="I19" s="100">
        <v>0</v>
      </c>
      <c r="J19" s="102">
        <v>0</v>
      </c>
      <c r="K19" s="100">
        <v>0</v>
      </c>
      <c r="L19" s="100">
        <v>0</v>
      </c>
      <c r="M19" s="100">
        <v>0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1182</v>
      </c>
      <c r="F29" s="72">
        <v>1978</v>
      </c>
      <c r="G29" s="72">
        <v>5154</v>
      </c>
      <c r="H29" s="73">
        <v>322</v>
      </c>
      <c r="I29" s="72">
        <v>322</v>
      </c>
      <c r="J29" s="74">
        <v>322</v>
      </c>
      <c r="K29" s="72">
        <v>424</v>
      </c>
      <c r="L29" s="72">
        <v>410</v>
      </c>
      <c r="M29" s="72">
        <v>427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882</v>
      </c>
      <c r="F31" s="131">
        <f t="shared" ref="F31:M31" si="4">SUM(F32:F34)</f>
        <v>1053</v>
      </c>
      <c r="G31" s="131">
        <f t="shared" si="4"/>
        <v>1017</v>
      </c>
      <c r="H31" s="132">
        <f t="shared" si="4"/>
        <v>827</v>
      </c>
      <c r="I31" s="131">
        <f t="shared" si="4"/>
        <v>827</v>
      </c>
      <c r="J31" s="133">
        <f t="shared" si="4"/>
        <v>827</v>
      </c>
      <c r="K31" s="131">
        <f t="shared" si="4"/>
        <v>868</v>
      </c>
      <c r="L31" s="131">
        <f t="shared" si="4"/>
        <v>912</v>
      </c>
      <c r="M31" s="131">
        <f t="shared" si="4"/>
        <v>958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882</v>
      </c>
      <c r="F32" s="79">
        <v>1053</v>
      </c>
      <c r="G32" s="79">
        <v>1017</v>
      </c>
      <c r="H32" s="80">
        <v>827</v>
      </c>
      <c r="I32" s="79">
        <v>827</v>
      </c>
      <c r="J32" s="81">
        <v>827</v>
      </c>
      <c r="K32" s="79">
        <v>868</v>
      </c>
      <c r="L32" s="79">
        <v>912</v>
      </c>
      <c r="M32" s="79">
        <v>958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58</v>
      </c>
      <c r="F36" s="72">
        <f t="shared" ref="F36:M36" si="5">SUM(F37:F38)</f>
        <v>246</v>
      </c>
      <c r="G36" s="72">
        <f t="shared" si="5"/>
        <v>25</v>
      </c>
      <c r="H36" s="73">
        <f t="shared" si="5"/>
        <v>0</v>
      </c>
      <c r="I36" s="72">
        <f t="shared" si="5"/>
        <v>0</v>
      </c>
      <c r="J36" s="74">
        <f t="shared" si="5"/>
        <v>0</v>
      </c>
      <c r="K36" s="72">
        <f t="shared" si="5"/>
        <v>0</v>
      </c>
      <c r="L36" s="72">
        <f t="shared" si="5"/>
        <v>0</v>
      </c>
      <c r="M36" s="72">
        <f t="shared" si="5"/>
        <v>0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58</v>
      </c>
      <c r="F38" s="93">
        <v>246</v>
      </c>
      <c r="G38" s="93">
        <v>25</v>
      </c>
      <c r="H38" s="94">
        <v>0</v>
      </c>
      <c r="I38" s="93">
        <v>0</v>
      </c>
      <c r="J38" s="95">
        <v>0</v>
      </c>
      <c r="K38" s="93">
        <v>0</v>
      </c>
      <c r="L38" s="93">
        <v>0</v>
      </c>
      <c r="M38" s="93">
        <v>0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141</v>
      </c>
      <c r="F39" s="72">
        <v>554</v>
      </c>
      <c r="G39" s="72">
        <v>52</v>
      </c>
      <c r="H39" s="73">
        <v>361</v>
      </c>
      <c r="I39" s="72">
        <v>361</v>
      </c>
      <c r="J39" s="74">
        <v>361</v>
      </c>
      <c r="K39" s="72">
        <v>396</v>
      </c>
      <c r="L39" s="72">
        <v>452</v>
      </c>
      <c r="M39" s="72">
        <v>475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54883</v>
      </c>
      <c r="F40" s="46">
        <f t="shared" ref="F40:M40" si="6">F4+F9+F21+F29+F31+F36+F39</f>
        <v>65536</v>
      </c>
      <c r="G40" s="46">
        <f t="shared" si="6"/>
        <v>82251</v>
      </c>
      <c r="H40" s="47">
        <f t="shared" si="6"/>
        <v>79300</v>
      </c>
      <c r="I40" s="46">
        <f t="shared" si="6"/>
        <v>79300</v>
      </c>
      <c r="J40" s="48">
        <f t="shared" si="6"/>
        <v>79300</v>
      </c>
      <c r="K40" s="46">
        <f t="shared" si="6"/>
        <v>85614</v>
      </c>
      <c r="L40" s="46">
        <f t="shared" si="6"/>
        <v>89896</v>
      </c>
      <c r="M40" s="46">
        <f t="shared" si="6"/>
        <v>94390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136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134</v>
      </c>
      <c r="F3" s="17" t="s">
        <v>133</v>
      </c>
      <c r="G3" s="17" t="s">
        <v>132</v>
      </c>
      <c r="H3" s="173" t="s">
        <v>131</v>
      </c>
      <c r="I3" s="174"/>
      <c r="J3" s="175"/>
      <c r="K3" s="17" t="s">
        <v>130</v>
      </c>
      <c r="L3" s="17" t="s">
        <v>129</v>
      </c>
      <c r="M3" s="17" t="s">
        <v>128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259456</v>
      </c>
      <c r="F4" s="72">
        <f t="shared" ref="F4:M4" si="0">F5+F8+F47</f>
        <v>227232</v>
      </c>
      <c r="G4" s="72">
        <f t="shared" si="0"/>
        <v>229906</v>
      </c>
      <c r="H4" s="73">
        <f t="shared" si="0"/>
        <v>251727</v>
      </c>
      <c r="I4" s="72">
        <f t="shared" si="0"/>
        <v>252769</v>
      </c>
      <c r="J4" s="74">
        <f t="shared" si="0"/>
        <v>251673</v>
      </c>
      <c r="K4" s="72">
        <f t="shared" si="0"/>
        <v>285850</v>
      </c>
      <c r="L4" s="72">
        <f t="shared" si="0"/>
        <v>294396</v>
      </c>
      <c r="M4" s="72">
        <f t="shared" si="0"/>
        <v>318277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144672</v>
      </c>
      <c r="F5" s="100">
        <f t="shared" ref="F5:M5" si="1">SUM(F6:F7)</f>
        <v>149790</v>
      </c>
      <c r="G5" s="100">
        <f t="shared" si="1"/>
        <v>154380</v>
      </c>
      <c r="H5" s="101">
        <f t="shared" si="1"/>
        <v>169201</v>
      </c>
      <c r="I5" s="100">
        <f t="shared" si="1"/>
        <v>167069</v>
      </c>
      <c r="J5" s="102">
        <f t="shared" si="1"/>
        <v>165884</v>
      </c>
      <c r="K5" s="100">
        <f t="shared" si="1"/>
        <v>178989</v>
      </c>
      <c r="L5" s="100">
        <f t="shared" si="1"/>
        <v>193129</v>
      </c>
      <c r="M5" s="100">
        <f t="shared" si="1"/>
        <v>208385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125650</v>
      </c>
      <c r="F6" s="79">
        <v>130559</v>
      </c>
      <c r="G6" s="79">
        <v>140886</v>
      </c>
      <c r="H6" s="80">
        <v>144201</v>
      </c>
      <c r="I6" s="79">
        <v>142085</v>
      </c>
      <c r="J6" s="81">
        <v>142212</v>
      </c>
      <c r="K6" s="79">
        <v>151871</v>
      </c>
      <c r="L6" s="79">
        <v>164263</v>
      </c>
      <c r="M6" s="79">
        <v>176380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19022</v>
      </c>
      <c r="F7" s="93">
        <v>19231</v>
      </c>
      <c r="G7" s="93">
        <v>13494</v>
      </c>
      <c r="H7" s="94">
        <v>25000</v>
      </c>
      <c r="I7" s="93">
        <v>24984</v>
      </c>
      <c r="J7" s="95">
        <v>23672</v>
      </c>
      <c r="K7" s="93">
        <v>27118</v>
      </c>
      <c r="L7" s="93">
        <v>28866</v>
      </c>
      <c r="M7" s="93">
        <v>32005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114784</v>
      </c>
      <c r="F8" s="100">
        <f t="shared" ref="F8:M8" si="2">SUM(F9:F46)</f>
        <v>77442</v>
      </c>
      <c r="G8" s="100">
        <f t="shared" si="2"/>
        <v>75526</v>
      </c>
      <c r="H8" s="101">
        <f t="shared" si="2"/>
        <v>82526</v>
      </c>
      <c r="I8" s="100">
        <f t="shared" si="2"/>
        <v>85700</v>
      </c>
      <c r="J8" s="102">
        <f t="shared" si="2"/>
        <v>85789</v>
      </c>
      <c r="K8" s="100">
        <f t="shared" si="2"/>
        <v>106861</v>
      </c>
      <c r="L8" s="100">
        <f t="shared" si="2"/>
        <v>101267</v>
      </c>
      <c r="M8" s="100">
        <f t="shared" si="2"/>
        <v>109892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73</v>
      </c>
      <c r="F9" s="79">
        <v>39</v>
      </c>
      <c r="G9" s="79">
        <v>14</v>
      </c>
      <c r="H9" s="80">
        <v>80</v>
      </c>
      <c r="I9" s="79">
        <v>436</v>
      </c>
      <c r="J9" s="81">
        <v>636</v>
      </c>
      <c r="K9" s="79">
        <v>100</v>
      </c>
      <c r="L9" s="79">
        <v>305</v>
      </c>
      <c r="M9" s="79">
        <v>400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2144</v>
      </c>
      <c r="F10" s="86">
        <v>1001</v>
      </c>
      <c r="G10" s="86">
        <v>912</v>
      </c>
      <c r="H10" s="87">
        <v>1009</v>
      </c>
      <c r="I10" s="86">
        <v>1458</v>
      </c>
      <c r="J10" s="88">
        <v>1520</v>
      </c>
      <c r="K10" s="86">
        <v>2487</v>
      </c>
      <c r="L10" s="86">
        <v>1503</v>
      </c>
      <c r="M10" s="86">
        <v>1554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795</v>
      </c>
      <c r="F11" s="86">
        <v>519</v>
      </c>
      <c r="G11" s="86">
        <v>712</v>
      </c>
      <c r="H11" s="87">
        <v>548</v>
      </c>
      <c r="I11" s="86">
        <v>217</v>
      </c>
      <c r="J11" s="88">
        <v>89</v>
      </c>
      <c r="K11" s="86">
        <v>550</v>
      </c>
      <c r="L11" s="86">
        <v>914</v>
      </c>
      <c r="M11" s="86">
        <v>1534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1674</v>
      </c>
      <c r="F12" s="86">
        <v>2696</v>
      </c>
      <c r="G12" s="86">
        <v>2788</v>
      </c>
      <c r="H12" s="87">
        <v>2420</v>
      </c>
      <c r="I12" s="86">
        <v>3470</v>
      </c>
      <c r="J12" s="88">
        <v>3640</v>
      </c>
      <c r="K12" s="86">
        <v>4113</v>
      </c>
      <c r="L12" s="86">
        <v>4131</v>
      </c>
      <c r="M12" s="86">
        <v>4947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245</v>
      </c>
      <c r="F13" s="86">
        <v>210</v>
      </c>
      <c r="G13" s="86">
        <v>-2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1986</v>
      </c>
      <c r="F14" s="86">
        <v>505</v>
      </c>
      <c r="G14" s="86">
        <v>849</v>
      </c>
      <c r="H14" s="87">
        <v>596</v>
      </c>
      <c r="I14" s="86">
        <v>1098</v>
      </c>
      <c r="J14" s="88">
        <v>1062</v>
      </c>
      <c r="K14" s="86">
        <v>666</v>
      </c>
      <c r="L14" s="86">
        <v>846</v>
      </c>
      <c r="M14" s="86">
        <v>959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6064</v>
      </c>
      <c r="F15" s="86">
        <v>4599</v>
      </c>
      <c r="G15" s="86">
        <v>6078</v>
      </c>
      <c r="H15" s="87">
        <v>4100</v>
      </c>
      <c r="I15" s="86">
        <v>4311</v>
      </c>
      <c r="J15" s="88">
        <v>4794</v>
      </c>
      <c r="K15" s="86">
        <v>3309</v>
      </c>
      <c r="L15" s="86">
        <v>3356</v>
      </c>
      <c r="M15" s="86">
        <v>3746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611</v>
      </c>
      <c r="F16" s="86">
        <v>466</v>
      </c>
      <c r="G16" s="86">
        <v>632</v>
      </c>
      <c r="H16" s="87">
        <v>860</v>
      </c>
      <c r="I16" s="86">
        <v>740</v>
      </c>
      <c r="J16" s="88">
        <v>322</v>
      </c>
      <c r="K16" s="86">
        <v>1190</v>
      </c>
      <c r="L16" s="86">
        <v>680</v>
      </c>
      <c r="M16" s="86">
        <v>754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1565</v>
      </c>
      <c r="F17" s="86">
        <v>1550</v>
      </c>
      <c r="G17" s="86">
        <v>2134</v>
      </c>
      <c r="H17" s="87">
        <v>1280</v>
      </c>
      <c r="I17" s="86">
        <v>507</v>
      </c>
      <c r="J17" s="88">
        <v>575</v>
      </c>
      <c r="K17" s="86">
        <v>1810</v>
      </c>
      <c r="L17" s="86">
        <v>755</v>
      </c>
      <c r="M17" s="86">
        <v>860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339</v>
      </c>
      <c r="F18" s="86">
        <v>0</v>
      </c>
      <c r="G18" s="86">
        <v>0</v>
      </c>
      <c r="H18" s="87">
        <v>0</v>
      </c>
      <c r="I18" s="86">
        <v>1320</v>
      </c>
      <c r="J18" s="88">
        <v>557</v>
      </c>
      <c r="K18" s="86">
        <v>0</v>
      </c>
      <c r="L18" s="86">
        <v>800</v>
      </c>
      <c r="M18" s="86">
        <v>900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1015</v>
      </c>
      <c r="F22" s="86">
        <v>365</v>
      </c>
      <c r="G22" s="86">
        <v>2819</v>
      </c>
      <c r="H22" s="87">
        <v>1579</v>
      </c>
      <c r="I22" s="86">
        <v>3034</v>
      </c>
      <c r="J22" s="88">
        <v>2721</v>
      </c>
      <c r="K22" s="86">
        <v>2805</v>
      </c>
      <c r="L22" s="86">
        <v>2130</v>
      </c>
      <c r="M22" s="86">
        <v>2354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47364</v>
      </c>
      <c r="F23" s="86">
        <v>11520</v>
      </c>
      <c r="G23" s="86">
        <v>7791</v>
      </c>
      <c r="H23" s="87">
        <v>16636</v>
      </c>
      <c r="I23" s="86">
        <v>20301</v>
      </c>
      <c r="J23" s="88">
        <v>21293</v>
      </c>
      <c r="K23" s="86">
        <v>32983</v>
      </c>
      <c r="L23" s="86">
        <v>33000</v>
      </c>
      <c r="M23" s="86">
        <v>33716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759</v>
      </c>
      <c r="F25" s="86">
        <v>1598</v>
      </c>
      <c r="G25" s="86">
        <v>1676</v>
      </c>
      <c r="H25" s="87">
        <v>1400</v>
      </c>
      <c r="I25" s="86">
        <v>1640</v>
      </c>
      <c r="J25" s="88">
        <v>1578</v>
      </c>
      <c r="K25" s="86">
        <v>1060</v>
      </c>
      <c r="L25" s="86">
        <v>109</v>
      </c>
      <c r="M25" s="86">
        <v>2125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366</v>
      </c>
      <c r="F29" s="86">
        <v>740</v>
      </c>
      <c r="G29" s="86">
        <v>91</v>
      </c>
      <c r="H29" s="87">
        <v>219</v>
      </c>
      <c r="I29" s="86">
        <v>219</v>
      </c>
      <c r="J29" s="88">
        <v>0</v>
      </c>
      <c r="K29" s="86">
        <v>180</v>
      </c>
      <c r="L29" s="86">
        <v>226</v>
      </c>
      <c r="M29" s="86">
        <v>255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48</v>
      </c>
      <c r="F30" s="86">
        <v>4</v>
      </c>
      <c r="G30" s="86">
        <v>39</v>
      </c>
      <c r="H30" s="87">
        <v>100</v>
      </c>
      <c r="I30" s="86">
        <v>100</v>
      </c>
      <c r="J30" s="88">
        <v>0</v>
      </c>
      <c r="K30" s="86">
        <v>70</v>
      </c>
      <c r="L30" s="86">
        <v>70</v>
      </c>
      <c r="M30" s="86">
        <v>60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11</v>
      </c>
      <c r="F32" s="86">
        <v>0</v>
      </c>
      <c r="G32" s="86">
        <v>112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10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331</v>
      </c>
      <c r="F37" s="86">
        <v>203</v>
      </c>
      <c r="G37" s="86">
        <v>872</v>
      </c>
      <c r="H37" s="87">
        <v>400</v>
      </c>
      <c r="I37" s="86">
        <v>366</v>
      </c>
      <c r="J37" s="88">
        <v>731</v>
      </c>
      <c r="K37" s="86">
        <v>765</v>
      </c>
      <c r="L37" s="86">
        <v>782</v>
      </c>
      <c r="M37" s="86">
        <v>870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2133</v>
      </c>
      <c r="F38" s="86">
        <v>2293</v>
      </c>
      <c r="G38" s="86">
        <v>1880</v>
      </c>
      <c r="H38" s="87">
        <v>2660</v>
      </c>
      <c r="I38" s="86">
        <v>1504</v>
      </c>
      <c r="J38" s="88">
        <v>1471</v>
      </c>
      <c r="K38" s="86">
        <v>2200</v>
      </c>
      <c r="L38" s="86">
        <v>2624</v>
      </c>
      <c r="M38" s="86">
        <v>2775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21164</v>
      </c>
      <c r="F39" s="86">
        <v>21969</v>
      </c>
      <c r="G39" s="86">
        <v>23367</v>
      </c>
      <c r="H39" s="87">
        <v>23000</v>
      </c>
      <c r="I39" s="86">
        <v>23195</v>
      </c>
      <c r="J39" s="88">
        <v>22958</v>
      </c>
      <c r="K39" s="86">
        <v>27500</v>
      </c>
      <c r="L39" s="86">
        <v>26918</v>
      </c>
      <c r="M39" s="86">
        <v>28794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6618</v>
      </c>
      <c r="F40" s="86">
        <v>8333</v>
      </c>
      <c r="G40" s="86">
        <v>6506</v>
      </c>
      <c r="H40" s="87">
        <v>8100</v>
      </c>
      <c r="I40" s="86">
        <v>4900</v>
      </c>
      <c r="J40" s="88">
        <v>4254</v>
      </c>
      <c r="K40" s="86">
        <v>5193</v>
      </c>
      <c r="L40" s="86">
        <v>4912</v>
      </c>
      <c r="M40" s="86">
        <v>5025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16056</v>
      </c>
      <c r="F42" s="86">
        <v>16433</v>
      </c>
      <c r="G42" s="86">
        <v>13929</v>
      </c>
      <c r="H42" s="87">
        <v>10161</v>
      </c>
      <c r="I42" s="86">
        <v>13846</v>
      </c>
      <c r="J42" s="88">
        <v>15398</v>
      </c>
      <c r="K42" s="86">
        <v>15913</v>
      </c>
      <c r="L42" s="86">
        <v>13279</v>
      </c>
      <c r="M42" s="86">
        <v>13823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1155</v>
      </c>
      <c r="F43" s="86">
        <v>1139</v>
      </c>
      <c r="G43" s="86">
        <v>492</v>
      </c>
      <c r="H43" s="87">
        <v>4310</v>
      </c>
      <c r="I43" s="86">
        <v>600</v>
      </c>
      <c r="J43" s="88">
        <v>495</v>
      </c>
      <c r="K43" s="86">
        <v>831</v>
      </c>
      <c r="L43" s="86">
        <v>900</v>
      </c>
      <c r="M43" s="86">
        <v>1000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1449</v>
      </c>
      <c r="F44" s="86">
        <v>753</v>
      </c>
      <c r="G44" s="86">
        <v>1276</v>
      </c>
      <c r="H44" s="87">
        <v>1812</v>
      </c>
      <c r="I44" s="86">
        <v>1837</v>
      </c>
      <c r="J44" s="88">
        <v>1346</v>
      </c>
      <c r="K44" s="86">
        <v>2500</v>
      </c>
      <c r="L44" s="86">
        <v>2277</v>
      </c>
      <c r="M44" s="86">
        <v>2434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810</v>
      </c>
      <c r="F45" s="86">
        <v>497</v>
      </c>
      <c r="G45" s="86">
        <v>559</v>
      </c>
      <c r="H45" s="87">
        <v>950</v>
      </c>
      <c r="I45" s="86">
        <v>601</v>
      </c>
      <c r="J45" s="88">
        <v>349</v>
      </c>
      <c r="K45" s="86">
        <v>636</v>
      </c>
      <c r="L45" s="86">
        <v>750</v>
      </c>
      <c r="M45" s="86">
        <v>1007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9</v>
      </c>
      <c r="F46" s="93">
        <v>0</v>
      </c>
      <c r="G46" s="93">
        <v>0</v>
      </c>
      <c r="H46" s="94">
        <v>306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441959</v>
      </c>
      <c r="F51" s="72">
        <f t="shared" ref="F51:M51" si="4">F52+F59+F62+F63+F64+F72+F73</f>
        <v>460904</v>
      </c>
      <c r="G51" s="72">
        <f t="shared" si="4"/>
        <v>545346</v>
      </c>
      <c r="H51" s="73">
        <f t="shared" si="4"/>
        <v>550740</v>
      </c>
      <c r="I51" s="72">
        <f t="shared" si="4"/>
        <v>550740</v>
      </c>
      <c r="J51" s="74">
        <f t="shared" si="4"/>
        <v>551817</v>
      </c>
      <c r="K51" s="72">
        <f t="shared" si="4"/>
        <v>556046</v>
      </c>
      <c r="L51" s="72">
        <f t="shared" si="4"/>
        <v>567222</v>
      </c>
      <c r="M51" s="72">
        <f t="shared" si="4"/>
        <v>597959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5</v>
      </c>
      <c r="G52" s="79">
        <f t="shared" si="5"/>
        <v>28</v>
      </c>
      <c r="H52" s="80">
        <f t="shared" si="5"/>
        <v>0</v>
      </c>
      <c r="I52" s="79">
        <f t="shared" si="5"/>
        <v>0</v>
      </c>
      <c r="J52" s="81">
        <f t="shared" si="5"/>
        <v>16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0</v>
      </c>
      <c r="F56" s="100">
        <f t="shared" ref="F56:M56" si="7">SUM(F57:F58)</f>
        <v>5</v>
      </c>
      <c r="G56" s="100">
        <f t="shared" si="7"/>
        <v>28</v>
      </c>
      <c r="H56" s="101">
        <f t="shared" si="7"/>
        <v>0</v>
      </c>
      <c r="I56" s="100">
        <f t="shared" si="7"/>
        <v>0</v>
      </c>
      <c r="J56" s="102">
        <f t="shared" si="7"/>
        <v>16</v>
      </c>
      <c r="K56" s="100">
        <f t="shared" si="7"/>
        <v>0</v>
      </c>
      <c r="L56" s="100">
        <f t="shared" si="7"/>
        <v>0</v>
      </c>
      <c r="M56" s="100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5</v>
      </c>
      <c r="G58" s="93">
        <v>28</v>
      </c>
      <c r="H58" s="94">
        <v>0</v>
      </c>
      <c r="I58" s="93">
        <v>0</v>
      </c>
      <c r="J58" s="95">
        <v>16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441871</v>
      </c>
      <c r="F59" s="100">
        <f t="shared" ref="F59:M59" si="8">SUM(F60:F61)</f>
        <v>460306</v>
      </c>
      <c r="G59" s="100">
        <f t="shared" si="8"/>
        <v>544723</v>
      </c>
      <c r="H59" s="101">
        <f t="shared" si="8"/>
        <v>550740</v>
      </c>
      <c r="I59" s="100">
        <f t="shared" si="8"/>
        <v>550740</v>
      </c>
      <c r="J59" s="102">
        <f t="shared" si="8"/>
        <v>550746</v>
      </c>
      <c r="K59" s="100">
        <f t="shared" si="8"/>
        <v>556046</v>
      </c>
      <c r="L59" s="100">
        <f t="shared" si="8"/>
        <v>567222</v>
      </c>
      <c r="M59" s="100">
        <f t="shared" si="8"/>
        <v>597959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441871</v>
      </c>
      <c r="F61" s="93">
        <v>460306</v>
      </c>
      <c r="G61" s="93">
        <v>544723</v>
      </c>
      <c r="H61" s="94">
        <v>550740</v>
      </c>
      <c r="I61" s="93">
        <v>550740</v>
      </c>
      <c r="J61" s="95">
        <v>550746</v>
      </c>
      <c r="K61" s="93">
        <v>556046</v>
      </c>
      <c r="L61" s="93">
        <v>567222</v>
      </c>
      <c r="M61" s="93">
        <v>597959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88</v>
      </c>
      <c r="F73" s="86">
        <f t="shared" ref="F73:M73" si="12">SUM(F74:F75)</f>
        <v>593</v>
      </c>
      <c r="G73" s="86">
        <f t="shared" si="12"/>
        <v>595</v>
      </c>
      <c r="H73" s="87">
        <f t="shared" si="12"/>
        <v>0</v>
      </c>
      <c r="I73" s="86">
        <f t="shared" si="12"/>
        <v>0</v>
      </c>
      <c r="J73" s="88">
        <f t="shared" si="12"/>
        <v>1055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56</v>
      </c>
      <c r="F74" s="79">
        <v>135</v>
      </c>
      <c r="G74" s="79">
        <v>352</v>
      </c>
      <c r="H74" s="80">
        <v>0</v>
      </c>
      <c r="I74" s="79">
        <v>0</v>
      </c>
      <c r="J74" s="81">
        <v>280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32</v>
      </c>
      <c r="F75" s="93">
        <v>458</v>
      </c>
      <c r="G75" s="93">
        <v>243</v>
      </c>
      <c r="H75" s="94">
        <v>0</v>
      </c>
      <c r="I75" s="93">
        <v>0</v>
      </c>
      <c r="J75" s="95">
        <v>775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11273</v>
      </c>
      <c r="F77" s="72">
        <f t="shared" ref="F77:M77" si="13">F78+F81+F84+F85+F86+F87+F88</f>
        <v>9011</v>
      </c>
      <c r="G77" s="72">
        <f t="shared" si="13"/>
        <v>13937</v>
      </c>
      <c r="H77" s="73">
        <f t="shared" si="13"/>
        <v>14100</v>
      </c>
      <c r="I77" s="72">
        <f t="shared" si="13"/>
        <v>3600</v>
      </c>
      <c r="J77" s="74">
        <f t="shared" si="13"/>
        <v>3600</v>
      </c>
      <c r="K77" s="72">
        <f t="shared" si="13"/>
        <v>14876</v>
      </c>
      <c r="L77" s="72">
        <f t="shared" si="13"/>
        <v>17500</v>
      </c>
      <c r="M77" s="72">
        <f t="shared" si="13"/>
        <v>16506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7293</v>
      </c>
      <c r="F78" s="100">
        <f t="shared" ref="F78:M78" si="14">SUM(F79:F80)</f>
        <v>7042</v>
      </c>
      <c r="G78" s="100">
        <f t="shared" si="14"/>
        <v>11895</v>
      </c>
      <c r="H78" s="101">
        <f t="shared" si="14"/>
        <v>12000</v>
      </c>
      <c r="I78" s="100">
        <f t="shared" si="14"/>
        <v>1000</v>
      </c>
      <c r="J78" s="102">
        <f t="shared" si="14"/>
        <v>1000</v>
      </c>
      <c r="K78" s="100">
        <f t="shared" si="14"/>
        <v>11000</v>
      </c>
      <c r="L78" s="100">
        <f t="shared" si="14"/>
        <v>12500</v>
      </c>
      <c r="M78" s="100">
        <f t="shared" si="14"/>
        <v>11000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2500</v>
      </c>
      <c r="I79" s="79">
        <v>1000</v>
      </c>
      <c r="J79" s="81">
        <v>1000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7293</v>
      </c>
      <c r="F80" s="93">
        <v>7042</v>
      </c>
      <c r="G80" s="93">
        <v>11895</v>
      </c>
      <c r="H80" s="94">
        <v>9500</v>
      </c>
      <c r="I80" s="93">
        <v>0</v>
      </c>
      <c r="J80" s="95">
        <v>0</v>
      </c>
      <c r="K80" s="93">
        <v>11000</v>
      </c>
      <c r="L80" s="93">
        <v>12500</v>
      </c>
      <c r="M80" s="93">
        <v>11000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3980</v>
      </c>
      <c r="F81" s="86">
        <f t="shared" ref="F81:M81" si="15">SUM(F82:F83)</f>
        <v>1969</v>
      </c>
      <c r="G81" s="86">
        <f t="shared" si="15"/>
        <v>2042</v>
      </c>
      <c r="H81" s="87">
        <f t="shared" si="15"/>
        <v>2100</v>
      </c>
      <c r="I81" s="86">
        <f t="shared" si="15"/>
        <v>2600</v>
      </c>
      <c r="J81" s="88">
        <f t="shared" si="15"/>
        <v>2600</v>
      </c>
      <c r="K81" s="86">
        <f t="shared" si="15"/>
        <v>3876</v>
      </c>
      <c r="L81" s="86">
        <f t="shared" si="15"/>
        <v>5000</v>
      </c>
      <c r="M81" s="86">
        <f t="shared" si="15"/>
        <v>5506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2192</v>
      </c>
      <c r="F82" s="79">
        <v>769</v>
      </c>
      <c r="G82" s="79">
        <v>0</v>
      </c>
      <c r="H82" s="80">
        <v>1000</v>
      </c>
      <c r="I82" s="79">
        <v>1600</v>
      </c>
      <c r="J82" s="81">
        <v>600</v>
      </c>
      <c r="K82" s="79">
        <v>1076</v>
      </c>
      <c r="L82" s="79">
        <v>500</v>
      </c>
      <c r="M82" s="79">
        <v>1000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1788</v>
      </c>
      <c r="F83" s="93">
        <v>1200</v>
      </c>
      <c r="G83" s="93">
        <v>2042</v>
      </c>
      <c r="H83" s="94">
        <v>1100</v>
      </c>
      <c r="I83" s="93">
        <v>1000</v>
      </c>
      <c r="J83" s="95">
        <v>2000</v>
      </c>
      <c r="K83" s="93">
        <v>2800</v>
      </c>
      <c r="L83" s="93">
        <v>4500</v>
      </c>
      <c r="M83" s="93">
        <v>4506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154</v>
      </c>
      <c r="F90" s="72">
        <v>0</v>
      </c>
      <c r="G90" s="72">
        <v>26</v>
      </c>
      <c r="H90" s="73">
        <v>5000</v>
      </c>
      <c r="I90" s="72">
        <v>5000</v>
      </c>
      <c r="J90" s="74">
        <v>5019</v>
      </c>
      <c r="K90" s="72">
        <v>5000</v>
      </c>
      <c r="L90" s="72">
        <v>5000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712842</v>
      </c>
      <c r="F92" s="46">
        <f t="shared" ref="F92:M92" si="16">F4+F51+F77+F90</f>
        <v>697147</v>
      </c>
      <c r="G92" s="46">
        <f t="shared" si="16"/>
        <v>789215</v>
      </c>
      <c r="H92" s="47">
        <f t="shared" si="16"/>
        <v>821567</v>
      </c>
      <c r="I92" s="46">
        <f t="shared" si="16"/>
        <v>812109</v>
      </c>
      <c r="J92" s="48">
        <f t="shared" si="16"/>
        <v>812109</v>
      </c>
      <c r="K92" s="46">
        <f t="shared" si="16"/>
        <v>861772</v>
      </c>
      <c r="L92" s="46">
        <f t="shared" si="16"/>
        <v>884118</v>
      </c>
      <c r="M92" s="46">
        <f t="shared" si="16"/>
        <v>932742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188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134</v>
      </c>
      <c r="F3" s="17" t="s">
        <v>133</v>
      </c>
      <c r="G3" s="17" t="s">
        <v>132</v>
      </c>
      <c r="H3" s="173" t="s">
        <v>131</v>
      </c>
      <c r="I3" s="174"/>
      <c r="J3" s="175"/>
      <c r="K3" s="17" t="s">
        <v>130</v>
      </c>
      <c r="L3" s="17" t="s">
        <v>129</v>
      </c>
      <c r="M3" s="17" t="s">
        <v>128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67477</v>
      </c>
      <c r="F4" s="72">
        <f t="shared" ref="F4:M4" si="0">F5+F8+F47</f>
        <v>66094</v>
      </c>
      <c r="G4" s="72">
        <f t="shared" si="0"/>
        <v>97911</v>
      </c>
      <c r="H4" s="73">
        <f t="shared" si="0"/>
        <v>75266</v>
      </c>
      <c r="I4" s="72">
        <f t="shared" si="0"/>
        <v>75657</v>
      </c>
      <c r="J4" s="74">
        <f t="shared" si="0"/>
        <v>76801</v>
      </c>
      <c r="K4" s="72">
        <f t="shared" si="0"/>
        <v>79744</v>
      </c>
      <c r="L4" s="72">
        <f t="shared" si="0"/>
        <v>79784</v>
      </c>
      <c r="M4" s="72">
        <f t="shared" si="0"/>
        <v>90968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40613</v>
      </c>
      <c r="F5" s="100">
        <f t="shared" ref="F5:M5" si="1">SUM(F6:F7)</f>
        <v>41084</v>
      </c>
      <c r="G5" s="100">
        <f t="shared" si="1"/>
        <v>42225</v>
      </c>
      <c r="H5" s="101">
        <f t="shared" si="1"/>
        <v>50826</v>
      </c>
      <c r="I5" s="100">
        <f t="shared" si="1"/>
        <v>48388</v>
      </c>
      <c r="J5" s="102">
        <f t="shared" si="1"/>
        <v>47499</v>
      </c>
      <c r="K5" s="100">
        <f t="shared" si="1"/>
        <v>51084</v>
      </c>
      <c r="L5" s="100">
        <f t="shared" si="1"/>
        <v>55190</v>
      </c>
      <c r="M5" s="100">
        <f t="shared" si="1"/>
        <v>59604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34974</v>
      </c>
      <c r="F6" s="79">
        <v>35419</v>
      </c>
      <c r="G6" s="79">
        <v>37850</v>
      </c>
      <c r="H6" s="80">
        <v>44409</v>
      </c>
      <c r="I6" s="79">
        <v>41971</v>
      </c>
      <c r="J6" s="81">
        <v>40942</v>
      </c>
      <c r="K6" s="79">
        <v>44837</v>
      </c>
      <c r="L6" s="79">
        <v>48480</v>
      </c>
      <c r="M6" s="79">
        <v>51947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5639</v>
      </c>
      <c r="F7" s="93">
        <v>5665</v>
      </c>
      <c r="G7" s="93">
        <v>4375</v>
      </c>
      <c r="H7" s="94">
        <v>6417</v>
      </c>
      <c r="I7" s="93">
        <v>6417</v>
      </c>
      <c r="J7" s="95">
        <v>6557</v>
      </c>
      <c r="K7" s="93">
        <v>6247</v>
      </c>
      <c r="L7" s="93">
        <v>6710</v>
      </c>
      <c r="M7" s="93">
        <v>7657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26864</v>
      </c>
      <c r="F8" s="100">
        <f t="shared" ref="F8:M8" si="2">SUM(F9:F46)</f>
        <v>25010</v>
      </c>
      <c r="G8" s="100">
        <f t="shared" si="2"/>
        <v>55686</v>
      </c>
      <c r="H8" s="101">
        <f t="shared" si="2"/>
        <v>24440</v>
      </c>
      <c r="I8" s="100">
        <f t="shared" si="2"/>
        <v>27269</v>
      </c>
      <c r="J8" s="102">
        <f t="shared" si="2"/>
        <v>29302</v>
      </c>
      <c r="K8" s="100">
        <f t="shared" si="2"/>
        <v>28660</v>
      </c>
      <c r="L8" s="100">
        <f t="shared" si="2"/>
        <v>24594</v>
      </c>
      <c r="M8" s="100">
        <f t="shared" si="2"/>
        <v>31364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27</v>
      </c>
      <c r="F9" s="79">
        <v>20</v>
      </c>
      <c r="G9" s="79">
        <v>14</v>
      </c>
      <c r="H9" s="80">
        <v>80</v>
      </c>
      <c r="I9" s="79">
        <v>203</v>
      </c>
      <c r="J9" s="81">
        <v>377</v>
      </c>
      <c r="K9" s="79">
        <v>100</v>
      </c>
      <c r="L9" s="79">
        <v>150</v>
      </c>
      <c r="M9" s="79">
        <v>200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1992</v>
      </c>
      <c r="F10" s="86">
        <v>926</v>
      </c>
      <c r="G10" s="86">
        <v>839</v>
      </c>
      <c r="H10" s="87">
        <v>960</v>
      </c>
      <c r="I10" s="86">
        <v>1352</v>
      </c>
      <c r="J10" s="88">
        <v>1442</v>
      </c>
      <c r="K10" s="86">
        <v>2388</v>
      </c>
      <c r="L10" s="86">
        <v>1433</v>
      </c>
      <c r="M10" s="86">
        <v>1474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665</v>
      </c>
      <c r="F11" s="86">
        <v>465</v>
      </c>
      <c r="G11" s="86">
        <v>699</v>
      </c>
      <c r="H11" s="87">
        <v>300</v>
      </c>
      <c r="I11" s="86">
        <v>117</v>
      </c>
      <c r="J11" s="88">
        <v>89</v>
      </c>
      <c r="K11" s="86">
        <v>320</v>
      </c>
      <c r="L11" s="86">
        <v>390</v>
      </c>
      <c r="M11" s="86">
        <v>1029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1674</v>
      </c>
      <c r="F12" s="86">
        <v>2696</v>
      </c>
      <c r="G12" s="86">
        <v>2788</v>
      </c>
      <c r="H12" s="87">
        <v>2400</v>
      </c>
      <c r="I12" s="86">
        <v>3470</v>
      </c>
      <c r="J12" s="88">
        <v>3640</v>
      </c>
      <c r="K12" s="86">
        <v>4113</v>
      </c>
      <c r="L12" s="86">
        <v>4131</v>
      </c>
      <c r="M12" s="86">
        <v>4947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245</v>
      </c>
      <c r="F13" s="86">
        <v>210</v>
      </c>
      <c r="G13" s="86">
        <v>-2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738</v>
      </c>
      <c r="F14" s="86">
        <v>460</v>
      </c>
      <c r="G14" s="86">
        <v>568</v>
      </c>
      <c r="H14" s="87">
        <v>384</v>
      </c>
      <c r="I14" s="86">
        <v>704</v>
      </c>
      <c r="J14" s="88">
        <v>676</v>
      </c>
      <c r="K14" s="86">
        <v>440</v>
      </c>
      <c r="L14" s="86">
        <v>250</v>
      </c>
      <c r="M14" s="86">
        <v>284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5722</v>
      </c>
      <c r="F15" s="86">
        <v>4599</v>
      </c>
      <c r="G15" s="86">
        <v>6066</v>
      </c>
      <c r="H15" s="87">
        <v>4100</v>
      </c>
      <c r="I15" s="86">
        <v>4311</v>
      </c>
      <c r="J15" s="88">
        <v>4789</v>
      </c>
      <c r="K15" s="86">
        <v>3309</v>
      </c>
      <c r="L15" s="86">
        <v>3356</v>
      </c>
      <c r="M15" s="86">
        <v>3746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225</v>
      </c>
      <c r="F16" s="86">
        <v>215</v>
      </c>
      <c r="G16" s="86">
        <v>296</v>
      </c>
      <c r="H16" s="87">
        <v>360</v>
      </c>
      <c r="I16" s="86">
        <v>254</v>
      </c>
      <c r="J16" s="88">
        <v>46</v>
      </c>
      <c r="K16" s="86">
        <v>370</v>
      </c>
      <c r="L16" s="86">
        <v>380</v>
      </c>
      <c r="M16" s="86">
        <v>500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125</v>
      </c>
      <c r="F17" s="86">
        <v>117</v>
      </c>
      <c r="G17" s="86">
        <v>132</v>
      </c>
      <c r="H17" s="87">
        <v>80</v>
      </c>
      <c r="I17" s="86">
        <v>34</v>
      </c>
      <c r="J17" s="88">
        <v>324</v>
      </c>
      <c r="K17" s="86">
        <v>110</v>
      </c>
      <c r="L17" s="86">
        <v>150</v>
      </c>
      <c r="M17" s="86">
        <v>200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791</v>
      </c>
      <c r="F22" s="86">
        <v>318</v>
      </c>
      <c r="G22" s="86">
        <v>287</v>
      </c>
      <c r="H22" s="87">
        <v>745</v>
      </c>
      <c r="I22" s="86">
        <v>407</v>
      </c>
      <c r="J22" s="88">
        <v>94</v>
      </c>
      <c r="K22" s="86">
        <v>1443</v>
      </c>
      <c r="L22" s="86">
        <v>1030</v>
      </c>
      <c r="M22" s="86">
        <v>1274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4211</v>
      </c>
      <c r="F23" s="86">
        <v>1678</v>
      </c>
      <c r="G23" s="86">
        <v>2465</v>
      </c>
      <c r="H23" s="87">
        <v>2445</v>
      </c>
      <c r="I23" s="86">
        <v>4195</v>
      </c>
      <c r="J23" s="88">
        <v>5550</v>
      </c>
      <c r="K23" s="86">
        <v>2560</v>
      </c>
      <c r="L23" s="86">
        <v>2598</v>
      </c>
      <c r="M23" s="86">
        <v>3450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748</v>
      </c>
      <c r="F25" s="86">
        <v>1598</v>
      </c>
      <c r="G25" s="86">
        <v>1676</v>
      </c>
      <c r="H25" s="87">
        <v>1400</v>
      </c>
      <c r="I25" s="86">
        <v>1576</v>
      </c>
      <c r="J25" s="88">
        <v>1576</v>
      </c>
      <c r="K25" s="86">
        <v>1060</v>
      </c>
      <c r="L25" s="86">
        <v>109</v>
      </c>
      <c r="M25" s="86">
        <v>2125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208</v>
      </c>
      <c r="F29" s="86">
        <v>528</v>
      </c>
      <c r="G29" s="86">
        <v>91</v>
      </c>
      <c r="H29" s="87">
        <v>140</v>
      </c>
      <c r="I29" s="86">
        <v>140</v>
      </c>
      <c r="J29" s="88">
        <v>0</v>
      </c>
      <c r="K29" s="86">
        <v>100</v>
      </c>
      <c r="L29" s="86">
        <v>130</v>
      </c>
      <c r="M29" s="86">
        <v>205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12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70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10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300</v>
      </c>
      <c r="F37" s="86">
        <v>203</v>
      </c>
      <c r="G37" s="86">
        <v>758</v>
      </c>
      <c r="H37" s="87">
        <v>350</v>
      </c>
      <c r="I37" s="86">
        <v>311</v>
      </c>
      <c r="J37" s="88">
        <v>708</v>
      </c>
      <c r="K37" s="86">
        <v>725</v>
      </c>
      <c r="L37" s="86">
        <v>702</v>
      </c>
      <c r="M37" s="86">
        <v>800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1935</v>
      </c>
      <c r="F38" s="86">
        <v>2177</v>
      </c>
      <c r="G38" s="86">
        <v>1866</v>
      </c>
      <c r="H38" s="87">
        <v>2600</v>
      </c>
      <c r="I38" s="86">
        <v>1435</v>
      </c>
      <c r="J38" s="88">
        <v>1451</v>
      </c>
      <c r="K38" s="86">
        <v>2130</v>
      </c>
      <c r="L38" s="86">
        <v>2544</v>
      </c>
      <c r="M38" s="86">
        <v>2695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23367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6506</v>
      </c>
      <c r="H40" s="87">
        <v>0</v>
      </c>
      <c r="I40" s="86">
        <v>800</v>
      </c>
      <c r="J40" s="88">
        <v>870</v>
      </c>
      <c r="K40" s="86">
        <v>900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4984</v>
      </c>
      <c r="F42" s="86">
        <v>7090</v>
      </c>
      <c r="G42" s="86">
        <v>6071</v>
      </c>
      <c r="H42" s="87">
        <v>2183</v>
      </c>
      <c r="I42" s="86">
        <v>5305</v>
      </c>
      <c r="J42" s="88">
        <v>6426</v>
      </c>
      <c r="K42" s="86">
        <v>5131</v>
      </c>
      <c r="L42" s="86">
        <v>5341</v>
      </c>
      <c r="M42" s="86">
        <v>5915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1155</v>
      </c>
      <c r="F43" s="86">
        <v>1139</v>
      </c>
      <c r="G43" s="86">
        <v>317</v>
      </c>
      <c r="H43" s="87">
        <v>3400</v>
      </c>
      <c r="I43" s="86">
        <v>600</v>
      </c>
      <c r="J43" s="88">
        <v>495</v>
      </c>
      <c r="K43" s="86">
        <v>831</v>
      </c>
      <c r="L43" s="86">
        <v>900</v>
      </c>
      <c r="M43" s="86">
        <v>1000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938</v>
      </c>
      <c r="F44" s="86">
        <v>328</v>
      </c>
      <c r="G44" s="86">
        <v>453</v>
      </c>
      <c r="H44" s="87">
        <v>1712</v>
      </c>
      <c r="I44" s="86">
        <v>1710</v>
      </c>
      <c r="J44" s="88">
        <v>563</v>
      </c>
      <c r="K44" s="86">
        <v>2500</v>
      </c>
      <c r="L44" s="86">
        <v>800</v>
      </c>
      <c r="M44" s="86">
        <v>1000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160</v>
      </c>
      <c r="F45" s="86">
        <v>233</v>
      </c>
      <c r="G45" s="86">
        <v>359</v>
      </c>
      <c r="H45" s="87">
        <v>560</v>
      </c>
      <c r="I45" s="86">
        <v>345</v>
      </c>
      <c r="J45" s="88">
        <v>186</v>
      </c>
      <c r="K45" s="86">
        <v>130</v>
      </c>
      <c r="L45" s="86">
        <v>200</v>
      </c>
      <c r="M45" s="86">
        <v>520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9</v>
      </c>
      <c r="F46" s="93">
        <v>0</v>
      </c>
      <c r="G46" s="93">
        <v>0</v>
      </c>
      <c r="H46" s="94">
        <v>241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49</v>
      </c>
      <c r="F51" s="72">
        <f t="shared" ref="F51:M51" si="4">F52+F59+F62+F63+F64+F72+F73</f>
        <v>5</v>
      </c>
      <c r="G51" s="72">
        <f t="shared" si="4"/>
        <v>28</v>
      </c>
      <c r="H51" s="73">
        <f t="shared" si="4"/>
        <v>0</v>
      </c>
      <c r="I51" s="72">
        <f t="shared" si="4"/>
        <v>0</v>
      </c>
      <c r="J51" s="74">
        <f t="shared" si="4"/>
        <v>55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5</v>
      </c>
      <c r="G52" s="79">
        <f t="shared" si="5"/>
        <v>28</v>
      </c>
      <c r="H52" s="80">
        <f t="shared" si="5"/>
        <v>0</v>
      </c>
      <c r="I52" s="79">
        <f t="shared" si="5"/>
        <v>0</v>
      </c>
      <c r="J52" s="81">
        <f t="shared" si="5"/>
        <v>16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5</v>
      </c>
      <c r="G56" s="93">
        <f t="shared" si="7"/>
        <v>28</v>
      </c>
      <c r="H56" s="94">
        <f t="shared" si="7"/>
        <v>0</v>
      </c>
      <c r="I56" s="93">
        <f t="shared" si="7"/>
        <v>0</v>
      </c>
      <c r="J56" s="95">
        <f t="shared" si="7"/>
        <v>16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5</v>
      </c>
      <c r="G58" s="93">
        <v>28</v>
      </c>
      <c r="H58" s="94">
        <v>0</v>
      </c>
      <c r="I58" s="93">
        <v>0</v>
      </c>
      <c r="J58" s="95">
        <v>16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6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6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49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33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49</v>
      </c>
      <c r="F74" s="79">
        <v>0</v>
      </c>
      <c r="G74" s="79">
        <v>0</v>
      </c>
      <c r="H74" s="80">
        <v>0</v>
      </c>
      <c r="I74" s="79">
        <v>0</v>
      </c>
      <c r="J74" s="81">
        <v>33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3980</v>
      </c>
      <c r="F77" s="72">
        <f t="shared" ref="F77:M77" si="13">F78+F81+F84+F85+F86+F87+F88</f>
        <v>1969</v>
      </c>
      <c r="G77" s="72">
        <f t="shared" si="13"/>
        <v>2042</v>
      </c>
      <c r="H77" s="73">
        <f t="shared" si="13"/>
        <v>2100</v>
      </c>
      <c r="I77" s="72">
        <f t="shared" si="13"/>
        <v>2000</v>
      </c>
      <c r="J77" s="74">
        <f t="shared" si="13"/>
        <v>2000</v>
      </c>
      <c r="K77" s="72">
        <f t="shared" si="13"/>
        <v>3076</v>
      </c>
      <c r="L77" s="72">
        <f t="shared" si="13"/>
        <v>2000</v>
      </c>
      <c r="M77" s="72">
        <f t="shared" si="13"/>
        <v>2500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3980</v>
      </c>
      <c r="F81" s="86">
        <f t="shared" ref="F81:M81" si="15">SUM(F82:F83)</f>
        <v>1969</v>
      </c>
      <c r="G81" s="86">
        <f t="shared" si="15"/>
        <v>2042</v>
      </c>
      <c r="H81" s="87">
        <f t="shared" si="15"/>
        <v>2100</v>
      </c>
      <c r="I81" s="86">
        <f t="shared" si="15"/>
        <v>2000</v>
      </c>
      <c r="J81" s="88">
        <f t="shared" si="15"/>
        <v>2000</v>
      </c>
      <c r="K81" s="86">
        <f t="shared" si="15"/>
        <v>3076</v>
      </c>
      <c r="L81" s="86">
        <f t="shared" si="15"/>
        <v>2000</v>
      </c>
      <c r="M81" s="86">
        <f t="shared" si="15"/>
        <v>2500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2192</v>
      </c>
      <c r="F82" s="79">
        <v>769</v>
      </c>
      <c r="G82" s="79">
        <v>0</v>
      </c>
      <c r="H82" s="80">
        <v>1000</v>
      </c>
      <c r="I82" s="79">
        <v>1000</v>
      </c>
      <c r="J82" s="81">
        <v>0</v>
      </c>
      <c r="K82" s="79">
        <v>1076</v>
      </c>
      <c r="L82" s="79">
        <v>500</v>
      </c>
      <c r="M82" s="79">
        <v>1000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1788</v>
      </c>
      <c r="F83" s="93">
        <v>1200</v>
      </c>
      <c r="G83" s="93">
        <v>2042</v>
      </c>
      <c r="H83" s="94">
        <v>1100</v>
      </c>
      <c r="I83" s="93">
        <v>1000</v>
      </c>
      <c r="J83" s="95">
        <v>2000</v>
      </c>
      <c r="K83" s="93">
        <v>2000</v>
      </c>
      <c r="L83" s="93">
        <v>1500</v>
      </c>
      <c r="M83" s="93">
        <v>1500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44</v>
      </c>
      <c r="F90" s="72">
        <v>0</v>
      </c>
      <c r="G90" s="72">
        <v>15</v>
      </c>
      <c r="H90" s="73">
        <v>5000</v>
      </c>
      <c r="I90" s="72">
        <v>5000</v>
      </c>
      <c r="J90" s="74">
        <v>5001</v>
      </c>
      <c r="K90" s="72">
        <v>5000</v>
      </c>
      <c r="L90" s="72">
        <v>5000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71550</v>
      </c>
      <c r="F92" s="46">
        <f t="shared" ref="F92:M92" si="16">F4+F51+F77+F90</f>
        <v>68068</v>
      </c>
      <c r="G92" s="46">
        <f t="shared" si="16"/>
        <v>99996</v>
      </c>
      <c r="H92" s="47">
        <f t="shared" si="16"/>
        <v>82366</v>
      </c>
      <c r="I92" s="46">
        <f t="shared" si="16"/>
        <v>82657</v>
      </c>
      <c r="J92" s="48">
        <f t="shared" si="16"/>
        <v>83857</v>
      </c>
      <c r="K92" s="46">
        <f t="shared" si="16"/>
        <v>87820</v>
      </c>
      <c r="L92" s="46">
        <f t="shared" si="16"/>
        <v>86784</v>
      </c>
      <c r="M92" s="46">
        <f t="shared" si="16"/>
        <v>93468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189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134</v>
      </c>
      <c r="F3" s="17" t="s">
        <v>133</v>
      </c>
      <c r="G3" s="17" t="s">
        <v>132</v>
      </c>
      <c r="H3" s="173" t="s">
        <v>131</v>
      </c>
      <c r="I3" s="174"/>
      <c r="J3" s="175"/>
      <c r="K3" s="17" t="s">
        <v>130</v>
      </c>
      <c r="L3" s="17" t="s">
        <v>129</v>
      </c>
      <c r="M3" s="17" t="s">
        <v>128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23833</v>
      </c>
      <c r="F4" s="72">
        <f t="shared" ref="F4:M4" si="0">F5+F8+F47</f>
        <v>24160</v>
      </c>
      <c r="G4" s="72">
        <f t="shared" si="0"/>
        <v>22821</v>
      </c>
      <c r="H4" s="73">
        <f t="shared" si="0"/>
        <v>27456</v>
      </c>
      <c r="I4" s="72">
        <f t="shared" si="0"/>
        <v>32258</v>
      </c>
      <c r="J4" s="74">
        <f t="shared" si="0"/>
        <v>32138</v>
      </c>
      <c r="K4" s="72">
        <f t="shared" si="0"/>
        <v>70551</v>
      </c>
      <c r="L4" s="72">
        <f t="shared" si="0"/>
        <v>75186</v>
      </c>
      <c r="M4" s="72">
        <f t="shared" si="0"/>
        <v>81250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15907</v>
      </c>
      <c r="F5" s="100">
        <f t="shared" ref="F5:M5" si="1">SUM(F6:F7)</f>
        <v>18118</v>
      </c>
      <c r="G5" s="100">
        <f t="shared" si="1"/>
        <v>19298</v>
      </c>
      <c r="H5" s="101">
        <f t="shared" si="1"/>
        <v>20472</v>
      </c>
      <c r="I5" s="100">
        <f t="shared" si="1"/>
        <v>21017</v>
      </c>
      <c r="J5" s="102">
        <f t="shared" si="1"/>
        <v>20811</v>
      </c>
      <c r="K5" s="100">
        <f t="shared" si="1"/>
        <v>22455</v>
      </c>
      <c r="L5" s="100">
        <f t="shared" si="1"/>
        <v>24229</v>
      </c>
      <c r="M5" s="100">
        <f t="shared" si="1"/>
        <v>26143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13810</v>
      </c>
      <c r="F6" s="79">
        <v>15395</v>
      </c>
      <c r="G6" s="79">
        <v>17698</v>
      </c>
      <c r="H6" s="80">
        <v>18253</v>
      </c>
      <c r="I6" s="79">
        <v>18798</v>
      </c>
      <c r="J6" s="81">
        <v>17820</v>
      </c>
      <c r="K6" s="79">
        <v>19965</v>
      </c>
      <c r="L6" s="79">
        <v>21555</v>
      </c>
      <c r="M6" s="79">
        <v>23273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2097</v>
      </c>
      <c r="F7" s="93">
        <v>2723</v>
      </c>
      <c r="G7" s="93">
        <v>1600</v>
      </c>
      <c r="H7" s="94">
        <v>2219</v>
      </c>
      <c r="I7" s="93">
        <v>2219</v>
      </c>
      <c r="J7" s="95">
        <v>2991</v>
      </c>
      <c r="K7" s="93">
        <v>2490</v>
      </c>
      <c r="L7" s="93">
        <v>2674</v>
      </c>
      <c r="M7" s="93">
        <v>2870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7926</v>
      </c>
      <c r="F8" s="100">
        <f t="shared" ref="F8:M8" si="2">SUM(F9:F46)</f>
        <v>6042</v>
      </c>
      <c r="G8" s="100">
        <f t="shared" si="2"/>
        <v>3523</v>
      </c>
      <c r="H8" s="101">
        <f t="shared" si="2"/>
        <v>6984</v>
      </c>
      <c r="I8" s="100">
        <f t="shared" si="2"/>
        <v>11241</v>
      </c>
      <c r="J8" s="102">
        <f t="shared" si="2"/>
        <v>11327</v>
      </c>
      <c r="K8" s="100">
        <f t="shared" si="2"/>
        <v>48096</v>
      </c>
      <c r="L8" s="100">
        <f t="shared" si="2"/>
        <v>50957</v>
      </c>
      <c r="M8" s="100">
        <f t="shared" si="2"/>
        <v>55107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35</v>
      </c>
      <c r="J9" s="81">
        <v>37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0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27</v>
      </c>
      <c r="F11" s="86">
        <v>5</v>
      </c>
      <c r="G11" s="86">
        <v>0</v>
      </c>
      <c r="H11" s="87">
        <v>6</v>
      </c>
      <c r="I11" s="86">
        <v>6</v>
      </c>
      <c r="J11" s="88">
        <v>0</v>
      </c>
      <c r="K11" s="86">
        <v>7</v>
      </c>
      <c r="L11" s="86">
        <v>7</v>
      </c>
      <c r="M11" s="86">
        <v>10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488</v>
      </c>
      <c r="F14" s="86">
        <v>45</v>
      </c>
      <c r="G14" s="86">
        <v>9</v>
      </c>
      <c r="H14" s="87">
        <v>60</v>
      </c>
      <c r="I14" s="86">
        <v>80</v>
      </c>
      <c r="J14" s="88">
        <v>99</v>
      </c>
      <c r="K14" s="86">
        <v>65</v>
      </c>
      <c r="L14" s="86">
        <v>175</v>
      </c>
      <c r="M14" s="86">
        <v>175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5</v>
      </c>
      <c r="H15" s="87">
        <v>0</v>
      </c>
      <c r="I15" s="86">
        <v>0</v>
      </c>
      <c r="J15" s="88">
        <v>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0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5445</v>
      </c>
      <c r="F23" s="86">
        <v>4512</v>
      </c>
      <c r="G23" s="86">
        <v>1957</v>
      </c>
      <c r="H23" s="87">
        <v>5029</v>
      </c>
      <c r="I23" s="86">
        <v>9379</v>
      </c>
      <c r="J23" s="88">
        <v>9379</v>
      </c>
      <c r="K23" s="86">
        <v>14000</v>
      </c>
      <c r="L23" s="86">
        <v>16411</v>
      </c>
      <c r="M23" s="86">
        <v>18519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36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0</v>
      </c>
      <c r="J37" s="88">
        <v>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0</v>
      </c>
      <c r="F38" s="86">
        <v>0</v>
      </c>
      <c r="G38" s="86">
        <v>0</v>
      </c>
      <c r="H38" s="87">
        <v>0</v>
      </c>
      <c r="I38" s="86">
        <v>10</v>
      </c>
      <c r="J38" s="88">
        <v>0</v>
      </c>
      <c r="K38" s="86">
        <v>0</v>
      </c>
      <c r="L38" s="86">
        <v>0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27500</v>
      </c>
      <c r="L39" s="86">
        <v>26918</v>
      </c>
      <c r="M39" s="86">
        <v>28794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4293</v>
      </c>
      <c r="L40" s="86">
        <v>4912</v>
      </c>
      <c r="M40" s="86">
        <v>5025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1646</v>
      </c>
      <c r="F42" s="86">
        <v>1390</v>
      </c>
      <c r="G42" s="86">
        <v>1359</v>
      </c>
      <c r="H42" s="87">
        <v>854</v>
      </c>
      <c r="I42" s="86">
        <v>1606</v>
      </c>
      <c r="J42" s="88">
        <v>1645</v>
      </c>
      <c r="K42" s="86">
        <v>2091</v>
      </c>
      <c r="L42" s="86">
        <v>1915</v>
      </c>
      <c r="M42" s="86">
        <v>1890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36</v>
      </c>
      <c r="H43" s="87">
        <v>910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</v>
      </c>
      <c r="F44" s="86">
        <v>0</v>
      </c>
      <c r="G44" s="86">
        <v>136</v>
      </c>
      <c r="H44" s="87">
        <v>0</v>
      </c>
      <c r="I44" s="86">
        <v>125</v>
      </c>
      <c r="J44" s="88">
        <v>167</v>
      </c>
      <c r="K44" s="86">
        <v>0</v>
      </c>
      <c r="L44" s="86">
        <v>527</v>
      </c>
      <c r="M44" s="86">
        <v>534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283</v>
      </c>
      <c r="F45" s="86">
        <v>90</v>
      </c>
      <c r="G45" s="86">
        <v>21</v>
      </c>
      <c r="H45" s="87">
        <v>60</v>
      </c>
      <c r="I45" s="86">
        <v>0</v>
      </c>
      <c r="J45" s="88">
        <v>0</v>
      </c>
      <c r="K45" s="86">
        <v>140</v>
      </c>
      <c r="L45" s="86">
        <v>92</v>
      </c>
      <c r="M45" s="86">
        <v>160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65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143268</v>
      </c>
      <c r="F51" s="72">
        <f t="shared" ref="F51:M51" si="4">F52+F59+F62+F63+F64+F72+F73</f>
        <v>143761</v>
      </c>
      <c r="G51" s="72">
        <f t="shared" si="4"/>
        <v>207223</v>
      </c>
      <c r="H51" s="73">
        <f t="shared" si="4"/>
        <v>169410</v>
      </c>
      <c r="I51" s="72">
        <f t="shared" si="4"/>
        <v>169410</v>
      </c>
      <c r="J51" s="74">
        <f t="shared" si="4"/>
        <v>169410</v>
      </c>
      <c r="K51" s="72">
        <f t="shared" si="4"/>
        <v>171605</v>
      </c>
      <c r="L51" s="72">
        <f t="shared" si="4"/>
        <v>173399</v>
      </c>
      <c r="M51" s="72">
        <f t="shared" si="4"/>
        <v>188162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143265</v>
      </c>
      <c r="F59" s="100">
        <f t="shared" ref="F59:M59" si="8">SUM(F60:F61)</f>
        <v>143728</v>
      </c>
      <c r="G59" s="100">
        <f t="shared" si="8"/>
        <v>207040</v>
      </c>
      <c r="H59" s="101">
        <f t="shared" si="8"/>
        <v>169410</v>
      </c>
      <c r="I59" s="100">
        <f t="shared" si="8"/>
        <v>169410</v>
      </c>
      <c r="J59" s="102">
        <f t="shared" si="8"/>
        <v>169410</v>
      </c>
      <c r="K59" s="100">
        <f t="shared" si="8"/>
        <v>171605</v>
      </c>
      <c r="L59" s="100">
        <f t="shared" si="8"/>
        <v>173399</v>
      </c>
      <c r="M59" s="100">
        <f t="shared" si="8"/>
        <v>188162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143265</v>
      </c>
      <c r="F61" s="93">
        <v>143728</v>
      </c>
      <c r="G61" s="93">
        <v>207040</v>
      </c>
      <c r="H61" s="94">
        <v>169410</v>
      </c>
      <c r="I61" s="93">
        <v>169410</v>
      </c>
      <c r="J61" s="95">
        <v>169410</v>
      </c>
      <c r="K61" s="93">
        <v>171605</v>
      </c>
      <c r="L61" s="93">
        <v>173399</v>
      </c>
      <c r="M61" s="93">
        <v>188162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3</v>
      </c>
      <c r="F73" s="86">
        <f t="shared" ref="F73:M73" si="12">SUM(F74:F75)</f>
        <v>33</v>
      </c>
      <c r="G73" s="86">
        <f t="shared" si="12"/>
        <v>183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3</v>
      </c>
      <c r="F74" s="79">
        <v>33</v>
      </c>
      <c r="G74" s="79">
        <v>183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0</v>
      </c>
      <c r="G77" s="72">
        <f t="shared" si="13"/>
        <v>0</v>
      </c>
      <c r="H77" s="73">
        <f t="shared" si="13"/>
        <v>0</v>
      </c>
      <c r="I77" s="72">
        <f t="shared" si="13"/>
        <v>0</v>
      </c>
      <c r="J77" s="74">
        <f t="shared" si="13"/>
        <v>0</v>
      </c>
      <c r="K77" s="72">
        <f t="shared" si="13"/>
        <v>800</v>
      </c>
      <c r="L77" s="72">
        <f t="shared" si="13"/>
        <v>500</v>
      </c>
      <c r="M77" s="72">
        <f t="shared" si="13"/>
        <v>600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800</v>
      </c>
      <c r="L81" s="86">
        <f t="shared" si="15"/>
        <v>500</v>
      </c>
      <c r="M81" s="86">
        <f t="shared" si="15"/>
        <v>600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0</v>
      </c>
      <c r="H83" s="94">
        <v>0</v>
      </c>
      <c r="I83" s="93">
        <v>0</v>
      </c>
      <c r="J83" s="95">
        <v>0</v>
      </c>
      <c r="K83" s="93">
        <v>800</v>
      </c>
      <c r="L83" s="93">
        <v>500</v>
      </c>
      <c r="M83" s="93">
        <v>600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7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167101</v>
      </c>
      <c r="F92" s="46">
        <f t="shared" ref="F92:M92" si="16">F4+F51+F77+F90</f>
        <v>167921</v>
      </c>
      <c r="G92" s="46">
        <f t="shared" si="16"/>
        <v>230051</v>
      </c>
      <c r="H92" s="47">
        <f t="shared" si="16"/>
        <v>196866</v>
      </c>
      <c r="I92" s="46">
        <f t="shared" si="16"/>
        <v>201668</v>
      </c>
      <c r="J92" s="48">
        <f t="shared" si="16"/>
        <v>201548</v>
      </c>
      <c r="K92" s="46">
        <f t="shared" si="16"/>
        <v>242956</v>
      </c>
      <c r="L92" s="46">
        <f t="shared" si="16"/>
        <v>249085</v>
      </c>
      <c r="M92" s="46">
        <f t="shared" si="16"/>
        <v>270012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190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134</v>
      </c>
      <c r="F3" s="17" t="s">
        <v>133</v>
      </c>
      <c r="G3" s="17" t="s">
        <v>132</v>
      </c>
      <c r="H3" s="173" t="s">
        <v>131</v>
      </c>
      <c r="I3" s="174"/>
      <c r="J3" s="175"/>
      <c r="K3" s="17" t="s">
        <v>130</v>
      </c>
      <c r="L3" s="17" t="s">
        <v>129</v>
      </c>
      <c r="M3" s="17" t="s">
        <v>128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18253</v>
      </c>
      <c r="F4" s="72">
        <f t="shared" ref="F4:M4" si="0">F5+F8+F47</f>
        <v>16551</v>
      </c>
      <c r="G4" s="72">
        <f t="shared" si="0"/>
        <v>15817</v>
      </c>
      <c r="H4" s="73">
        <f t="shared" si="0"/>
        <v>17720</v>
      </c>
      <c r="I4" s="72">
        <f t="shared" si="0"/>
        <v>14705</v>
      </c>
      <c r="J4" s="74">
        <f t="shared" si="0"/>
        <v>14770</v>
      </c>
      <c r="K4" s="72">
        <f t="shared" si="0"/>
        <v>17711</v>
      </c>
      <c r="L4" s="72">
        <f t="shared" si="0"/>
        <v>21347</v>
      </c>
      <c r="M4" s="72">
        <f t="shared" si="0"/>
        <v>22461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9907</v>
      </c>
      <c r="F5" s="100">
        <f t="shared" ref="F5:M5" si="1">SUM(F6:F7)</f>
        <v>11847</v>
      </c>
      <c r="G5" s="100">
        <f t="shared" si="1"/>
        <v>11535</v>
      </c>
      <c r="H5" s="101">
        <f t="shared" si="1"/>
        <v>9785</v>
      </c>
      <c r="I5" s="100">
        <f t="shared" si="1"/>
        <v>11229</v>
      </c>
      <c r="J5" s="102">
        <f t="shared" si="1"/>
        <v>11046</v>
      </c>
      <c r="K5" s="100">
        <f t="shared" si="1"/>
        <v>11919</v>
      </c>
      <c r="L5" s="100">
        <f t="shared" si="1"/>
        <v>12861</v>
      </c>
      <c r="M5" s="100">
        <f t="shared" si="1"/>
        <v>13876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8783</v>
      </c>
      <c r="F6" s="79">
        <v>10557</v>
      </c>
      <c r="G6" s="79">
        <v>11535</v>
      </c>
      <c r="H6" s="80">
        <v>7178</v>
      </c>
      <c r="I6" s="79">
        <v>8729</v>
      </c>
      <c r="J6" s="81">
        <v>8492</v>
      </c>
      <c r="K6" s="79">
        <v>9228</v>
      </c>
      <c r="L6" s="79">
        <v>10971</v>
      </c>
      <c r="M6" s="79">
        <v>11848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1124</v>
      </c>
      <c r="F7" s="93">
        <v>1290</v>
      </c>
      <c r="G7" s="93">
        <v>0</v>
      </c>
      <c r="H7" s="94">
        <v>2607</v>
      </c>
      <c r="I7" s="93">
        <v>2500</v>
      </c>
      <c r="J7" s="95">
        <v>2554</v>
      </c>
      <c r="K7" s="93">
        <v>2691</v>
      </c>
      <c r="L7" s="93">
        <v>1890</v>
      </c>
      <c r="M7" s="93">
        <v>2028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8346</v>
      </c>
      <c r="F8" s="100">
        <f t="shared" ref="F8:M8" si="2">SUM(F9:F46)</f>
        <v>4704</v>
      </c>
      <c r="G8" s="100">
        <f t="shared" si="2"/>
        <v>4282</v>
      </c>
      <c r="H8" s="101">
        <f t="shared" si="2"/>
        <v>7935</v>
      </c>
      <c r="I8" s="100">
        <f t="shared" si="2"/>
        <v>3476</v>
      </c>
      <c r="J8" s="102">
        <f t="shared" si="2"/>
        <v>3724</v>
      </c>
      <c r="K8" s="100">
        <f t="shared" si="2"/>
        <v>5792</v>
      </c>
      <c r="L8" s="100">
        <f t="shared" si="2"/>
        <v>8486</v>
      </c>
      <c r="M8" s="100">
        <f t="shared" si="2"/>
        <v>8585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23</v>
      </c>
      <c r="J9" s="81">
        <v>46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47</v>
      </c>
      <c r="F10" s="86">
        <v>3</v>
      </c>
      <c r="G10" s="86">
        <v>0</v>
      </c>
      <c r="H10" s="87">
        <v>0</v>
      </c>
      <c r="I10" s="86">
        <v>53</v>
      </c>
      <c r="J10" s="88">
        <v>8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4</v>
      </c>
      <c r="F11" s="86">
        <v>0</v>
      </c>
      <c r="G11" s="86">
        <v>5</v>
      </c>
      <c r="H11" s="87">
        <v>0</v>
      </c>
      <c r="I11" s="86">
        <v>0</v>
      </c>
      <c r="J11" s="88">
        <v>0</v>
      </c>
      <c r="K11" s="86">
        <v>10</v>
      </c>
      <c r="L11" s="86">
        <v>11</v>
      </c>
      <c r="M11" s="86">
        <v>10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221</v>
      </c>
      <c r="F14" s="86">
        <v>0</v>
      </c>
      <c r="G14" s="86">
        <v>30</v>
      </c>
      <c r="H14" s="87">
        <v>45</v>
      </c>
      <c r="I14" s="86">
        <v>104</v>
      </c>
      <c r="J14" s="88">
        <v>98</v>
      </c>
      <c r="K14" s="86">
        <v>39</v>
      </c>
      <c r="L14" s="86">
        <v>121</v>
      </c>
      <c r="M14" s="86">
        <v>60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8</v>
      </c>
      <c r="F15" s="86">
        <v>0</v>
      </c>
      <c r="G15" s="86">
        <v>0</v>
      </c>
      <c r="H15" s="87">
        <v>0</v>
      </c>
      <c r="I15" s="86">
        <v>0</v>
      </c>
      <c r="J15" s="88">
        <v>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0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6374</v>
      </c>
      <c r="F23" s="86">
        <v>3363</v>
      </c>
      <c r="G23" s="86">
        <v>2812</v>
      </c>
      <c r="H23" s="87">
        <v>6629</v>
      </c>
      <c r="I23" s="86">
        <v>2115</v>
      </c>
      <c r="J23" s="88">
        <v>2085</v>
      </c>
      <c r="K23" s="86">
        <v>4800</v>
      </c>
      <c r="L23" s="86">
        <v>6504</v>
      </c>
      <c r="M23" s="86">
        <v>6940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54</v>
      </c>
      <c r="F29" s="86">
        <v>3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12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0</v>
      </c>
      <c r="J37" s="88">
        <v>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0</v>
      </c>
      <c r="F38" s="86">
        <v>0</v>
      </c>
      <c r="G38" s="86">
        <v>0</v>
      </c>
      <c r="H38" s="87">
        <v>0</v>
      </c>
      <c r="I38" s="86">
        <v>0</v>
      </c>
      <c r="J38" s="88">
        <v>0</v>
      </c>
      <c r="K38" s="86">
        <v>0</v>
      </c>
      <c r="L38" s="86">
        <v>0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1602</v>
      </c>
      <c r="F42" s="86">
        <v>1305</v>
      </c>
      <c r="G42" s="86">
        <v>1254</v>
      </c>
      <c r="H42" s="87">
        <v>1191</v>
      </c>
      <c r="I42" s="86">
        <v>1016</v>
      </c>
      <c r="J42" s="88">
        <v>1255</v>
      </c>
      <c r="K42" s="86">
        <v>858</v>
      </c>
      <c r="L42" s="86">
        <v>1720</v>
      </c>
      <c r="M42" s="86">
        <v>1488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42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0</v>
      </c>
      <c r="G44" s="86">
        <v>107</v>
      </c>
      <c r="H44" s="87">
        <v>0</v>
      </c>
      <c r="I44" s="86">
        <v>0</v>
      </c>
      <c r="J44" s="88">
        <v>100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24</v>
      </c>
      <c r="F45" s="86">
        <v>30</v>
      </c>
      <c r="G45" s="86">
        <v>32</v>
      </c>
      <c r="H45" s="87">
        <v>70</v>
      </c>
      <c r="I45" s="86">
        <v>165</v>
      </c>
      <c r="J45" s="88">
        <v>132</v>
      </c>
      <c r="K45" s="86">
        <v>85</v>
      </c>
      <c r="L45" s="86">
        <v>130</v>
      </c>
      <c r="M45" s="86">
        <v>87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0</v>
      </c>
      <c r="G51" s="72">
        <f t="shared" si="4"/>
        <v>0</v>
      </c>
      <c r="H51" s="73">
        <f t="shared" si="4"/>
        <v>0</v>
      </c>
      <c r="I51" s="72">
        <f t="shared" si="4"/>
        <v>0</v>
      </c>
      <c r="J51" s="74">
        <f t="shared" si="4"/>
        <v>210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210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210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0</v>
      </c>
      <c r="G77" s="72">
        <f t="shared" si="13"/>
        <v>6468</v>
      </c>
      <c r="H77" s="73">
        <f t="shared" si="13"/>
        <v>0</v>
      </c>
      <c r="I77" s="72">
        <f t="shared" si="13"/>
        <v>0</v>
      </c>
      <c r="J77" s="74">
        <f t="shared" si="13"/>
        <v>0</v>
      </c>
      <c r="K77" s="72">
        <f t="shared" si="13"/>
        <v>0</v>
      </c>
      <c r="L77" s="72">
        <f t="shared" si="13"/>
        <v>350</v>
      </c>
      <c r="M77" s="72">
        <f t="shared" si="13"/>
        <v>400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6468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6468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350</v>
      </c>
      <c r="M81" s="86">
        <f t="shared" si="15"/>
        <v>400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0</v>
      </c>
      <c r="H83" s="94">
        <v>0</v>
      </c>
      <c r="I83" s="93">
        <v>0</v>
      </c>
      <c r="J83" s="95">
        <v>0</v>
      </c>
      <c r="K83" s="93">
        <v>0</v>
      </c>
      <c r="L83" s="93">
        <v>350</v>
      </c>
      <c r="M83" s="93">
        <v>400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2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18253</v>
      </c>
      <c r="F92" s="46">
        <f t="shared" ref="F92:M92" si="16">F4+F51+F77+F90</f>
        <v>16551</v>
      </c>
      <c r="G92" s="46">
        <f t="shared" si="16"/>
        <v>22287</v>
      </c>
      <c r="H92" s="47">
        <f t="shared" si="16"/>
        <v>17720</v>
      </c>
      <c r="I92" s="46">
        <f t="shared" si="16"/>
        <v>14705</v>
      </c>
      <c r="J92" s="48">
        <f t="shared" si="16"/>
        <v>14980</v>
      </c>
      <c r="K92" s="46">
        <f t="shared" si="16"/>
        <v>17711</v>
      </c>
      <c r="L92" s="46">
        <f t="shared" si="16"/>
        <v>21697</v>
      </c>
      <c r="M92" s="46">
        <f t="shared" si="16"/>
        <v>22861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191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134</v>
      </c>
      <c r="F3" s="17" t="s">
        <v>133</v>
      </c>
      <c r="G3" s="17" t="s">
        <v>132</v>
      </c>
      <c r="H3" s="173" t="s">
        <v>131</v>
      </c>
      <c r="I3" s="174"/>
      <c r="J3" s="175"/>
      <c r="K3" s="17" t="s">
        <v>130</v>
      </c>
      <c r="L3" s="17" t="s">
        <v>129</v>
      </c>
      <c r="M3" s="17" t="s">
        <v>128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19455</v>
      </c>
      <c r="F4" s="72">
        <f t="shared" ref="F4:M4" si="0">F5+F8+F47</f>
        <v>17858</v>
      </c>
      <c r="G4" s="72">
        <f t="shared" si="0"/>
        <v>17995</v>
      </c>
      <c r="H4" s="73">
        <f t="shared" si="0"/>
        <v>17909</v>
      </c>
      <c r="I4" s="72">
        <f t="shared" si="0"/>
        <v>23675</v>
      </c>
      <c r="J4" s="74">
        <f t="shared" si="0"/>
        <v>23351</v>
      </c>
      <c r="K4" s="72">
        <f t="shared" si="0"/>
        <v>27995</v>
      </c>
      <c r="L4" s="72">
        <f t="shared" si="0"/>
        <v>28384</v>
      </c>
      <c r="M4" s="72">
        <f t="shared" si="0"/>
        <v>27054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15069</v>
      </c>
      <c r="F5" s="100">
        <f t="shared" ref="F5:M5" si="1">SUM(F6:F7)</f>
        <v>14866</v>
      </c>
      <c r="G5" s="100">
        <f t="shared" si="1"/>
        <v>15381</v>
      </c>
      <c r="H5" s="101">
        <f t="shared" si="1"/>
        <v>14566</v>
      </c>
      <c r="I5" s="100">
        <f t="shared" si="1"/>
        <v>17112</v>
      </c>
      <c r="J5" s="102">
        <f t="shared" si="1"/>
        <v>17027</v>
      </c>
      <c r="K5" s="100">
        <f t="shared" si="1"/>
        <v>18372</v>
      </c>
      <c r="L5" s="100">
        <f t="shared" si="1"/>
        <v>19823</v>
      </c>
      <c r="M5" s="100">
        <f t="shared" si="1"/>
        <v>21389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12908</v>
      </c>
      <c r="F6" s="79">
        <v>13290</v>
      </c>
      <c r="G6" s="79">
        <v>15381</v>
      </c>
      <c r="H6" s="80">
        <v>11689</v>
      </c>
      <c r="I6" s="79">
        <v>13689</v>
      </c>
      <c r="J6" s="81">
        <v>14902</v>
      </c>
      <c r="K6" s="79">
        <v>15191</v>
      </c>
      <c r="L6" s="79">
        <v>16407</v>
      </c>
      <c r="M6" s="79">
        <v>17493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2161</v>
      </c>
      <c r="F7" s="93">
        <v>1576</v>
      </c>
      <c r="G7" s="93">
        <v>0</v>
      </c>
      <c r="H7" s="94">
        <v>2877</v>
      </c>
      <c r="I7" s="93">
        <v>3423</v>
      </c>
      <c r="J7" s="95">
        <v>2125</v>
      </c>
      <c r="K7" s="93">
        <v>3181</v>
      </c>
      <c r="L7" s="93">
        <v>3416</v>
      </c>
      <c r="M7" s="93">
        <v>3896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4386</v>
      </c>
      <c r="F8" s="100">
        <f t="shared" ref="F8:M8" si="2">SUM(F9:F46)</f>
        <v>2992</v>
      </c>
      <c r="G8" s="100">
        <f t="shared" si="2"/>
        <v>2614</v>
      </c>
      <c r="H8" s="101">
        <f t="shared" si="2"/>
        <v>3343</v>
      </c>
      <c r="I8" s="100">
        <f t="shared" si="2"/>
        <v>6563</v>
      </c>
      <c r="J8" s="102">
        <f t="shared" si="2"/>
        <v>6324</v>
      </c>
      <c r="K8" s="100">
        <f t="shared" si="2"/>
        <v>9623</v>
      </c>
      <c r="L8" s="100">
        <f t="shared" si="2"/>
        <v>8561</v>
      </c>
      <c r="M8" s="100">
        <f t="shared" si="2"/>
        <v>5665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121</v>
      </c>
      <c r="J9" s="81">
        <v>88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37</v>
      </c>
      <c r="F10" s="86">
        <v>0</v>
      </c>
      <c r="G10" s="86">
        <v>73</v>
      </c>
      <c r="H10" s="87">
        <v>0</v>
      </c>
      <c r="I10" s="86">
        <v>53</v>
      </c>
      <c r="J10" s="88">
        <v>47</v>
      </c>
      <c r="K10" s="86">
        <v>0</v>
      </c>
      <c r="L10" s="86">
        <v>70</v>
      </c>
      <c r="M10" s="86">
        <v>80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0</v>
      </c>
      <c r="G11" s="86">
        <v>0</v>
      </c>
      <c r="H11" s="87">
        <v>14</v>
      </c>
      <c r="I11" s="86">
        <v>14</v>
      </c>
      <c r="J11" s="88">
        <v>0</v>
      </c>
      <c r="K11" s="86">
        <v>15</v>
      </c>
      <c r="L11" s="86">
        <v>16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253</v>
      </c>
      <c r="F14" s="86">
        <v>0</v>
      </c>
      <c r="G14" s="86">
        <v>184</v>
      </c>
      <c r="H14" s="87">
        <v>0</v>
      </c>
      <c r="I14" s="86">
        <v>67</v>
      </c>
      <c r="J14" s="88">
        <v>143</v>
      </c>
      <c r="K14" s="86">
        <v>0</v>
      </c>
      <c r="L14" s="86">
        <v>90</v>
      </c>
      <c r="M14" s="86">
        <v>40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0</v>
      </c>
      <c r="H15" s="87">
        <v>0</v>
      </c>
      <c r="I15" s="86">
        <v>0</v>
      </c>
      <c r="J15" s="88">
        <v>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490</v>
      </c>
      <c r="F17" s="86">
        <v>407</v>
      </c>
      <c r="G17" s="86">
        <v>374</v>
      </c>
      <c r="H17" s="87">
        <v>600</v>
      </c>
      <c r="I17" s="86">
        <v>473</v>
      </c>
      <c r="J17" s="88">
        <v>251</v>
      </c>
      <c r="K17" s="86">
        <v>600</v>
      </c>
      <c r="L17" s="86">
        <v>605</v>
      </c>
      <c r="M17" s="86">
        <v>660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0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1392</v>
      </c>
      <c r="F23" s="86">
        <v>689</v>
      </c>
      <c r="G23" s="86">
        <v>335</v>
      </c>
      <c r="H23" s="87">
        <v>1395</v>
      </c>
      <c r="I23" s="86">
        <v>4279</v>
      </c>
      <c r="J23" s="88">
        <v>4279</v>
      </c>
      <c r="K23" s="86">
        <v>7521</v>
      </c>
      <c r="L23" s="86">
        <v>6469</v>
      </c>
      <c r="M23" s="86">
        <v>3816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15</v>
      </c>
      <c r="F29" s="86">
        <v>128</v>
      </c>
      <c r="G29" s="86">
        <v>0</v>
      </c>
      <c r="H29" s="87">
        <v>29</v>
      </c>
      <c r="I29" s="86">
        <v>29</v>
      </c>
      <c r="J29" s="88">
        <v>0</v>
      </c>
      <c r="K29" s="86">
        <v>40</v>
      </c>
      <c r="L29" s="86">
        <v>16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99</v>
      </c>
      <c r="H37" s="87">
        <v>0</v>
      </c>
      <c r="I37" s="86">
        <v>0</v>
      </c>
      <c r="J37" s="88">
        <v>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0</v>
      </c>
      <c r="F38" s="86">
        <v>0</v>
      </c>
      <c r="G38" s="86">
        <v>0</v>
      </c>
      <c r="H38" s="87">
        <v>0</v>
      </c>
      <c r="I38" s="86">
        <v>0</v>
      </c>
      <c r="J38" s="88">
        <v>0</v>
      </c>
      <c r="K38" s="86">
        <v>0</v>
      </c>
      <c r="L38" s="86">
        <v>0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2139</v>
      </c>
      <c r="F42" s="86">
        <v>1651</v>
      </c>
      <c r="G42" s="86">
        <v>1333</v>
      </c>
      <c r="H42" s="87">
        <v>1205</v>
      </c>
      <c r="I42" s="86">
        <v>1476</v>
      </c>
      <c r="J42" s="88">
        <v>1383</v>
      </c>
      <c r="K42" s="86">
        <v>1296</v>
      </c>
      <c r="L42" s="86">
        <v>1080</v>
      </c>
      <c r="M42" s="86">
        <v>899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30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</v>
      </c>
      <c r="F44" s="86">
        <v>21</v>
      </c>
      <c r="G44" s="86">
        <v>86</v>
      </c>
      <c r="H44" s="87">
        <v>0</v>
      </c>
      <c r="I44" s="86">
        <v>0</v>
      </c>
      <c r="J44" s="88">
        <v>102</v>
      </c>
      <c r="K44" s="86">
        <v>0</v>
      </c>
      <c r="L44" s="86">
        <v>50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59</v>
      </c>
      <c r="F45" s="86">
        <v>96</v>
      </c>
      <c r="G45" s="86">
        <v>100</v>
      </c>
      <c r="H45" s="87">
        <v>100</v>
      </c>
      <c r="I45" s="86">
        <v>51</v>
      </c>
      <c r="J45" s="88">
        <v>31</v>
      </c>
      <c r="K45" s="86">
        <v>151</v>
      </c>
      <c r="L45" s="86">
        <v>165</v>
      </c>
      <c r="M45" s="86">
        <v>170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38964</v>
      </c>
      <c r="F51" s="72">
        <f t="shared" ref="F51:M51" si="4">F52+F59+F62+F63+F64+F72+F73</f>
        <v>40041</v>
      </c>
      <c r="G51" s="72">
        <f t="shared" si="4"/>
        <v>42077</v>
      </c>
      <c r="H51" s="73">
        <f t="shared" si="4"/>
        <v>57908</v>
      </c>
      <c r="I51" s="72">
        <f t="shared" si="4"/>
        <v>57908</v>
      </c>
      <c r="J51" s="74">
        <f t="shared" si="4"/>
        <v>57945</v>
      </c>
      <c r="K51" s="72">
        <f t="shared" si="4"/>
        <v>54500</v>
      </c>
      <c r="L51" s="72">
        <f t="shared" si="4"/>
        <v>53205</v>
      </c>
      <c r="M51" s="72">
        <f t="shared" si="4"/>
        <v>58294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38960</v>
      </c>
      <c r="F59" s="100">
        <f t="shared" ref="F59:M59" si="8">SUM(F60:F61)</f>
        <v>39908</v>
      </c>
      <c r="G59" s="100">
        <f t="shared" si="8"/>
        <v>41908</v>
      </c>
      <c r="H59" s="101">
        <f t="shared" si="8"/>
        <v>57908</v>
      </c>
      <c r="I59" s="100">
        <f t="shared" si="8"/>
        <v>57908</v>
      </c>
      <c r="J59" s="102">
        <f t="shared" si="8"/>
        <v>57908</v>
      </c>
      <c r="K59" s="100">
        <f t="shared" si="8"/>
        <v>54500</v>
      </c>
      <c r="L59" s="100">
        <f t="shared" si="8"/>
        <v>53205</v>
      </c>
      <c r="M59" s="100">
        <f t="shared" si="8"/>
        <v>58294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38960</v>
      </c>
      <c r="F61" s="93">
        <v>39908</v>
      </c>
      <c r="G61" s="93">
        <v>41908</v>
      </c>
      <c r="H61" s="94">
        <v>57908</v>
      </c>
      <c r="I61" s="93">
        <v>57908</v>
      </c>
      <c r="J61" s="95">
        <v>57908</v>
      </c>
      <c r="K61" s="93">
        <v>54500</v>
      </c>
      <c r="L61" s="93">
        <v>53205</v>
      </c>
      <c r="M61" s="93">
        <v>58294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4</v>
      </c>
      <c r="F73" s="86">
        <f t="shared" ref="F73:M73" si="12">SUM(F74:F75)</f>
        <v>133</v>
      </c>
      <c r="G73" s="86">
        <f t="shared" si="12"/>
        <v>169</v>
      </c>
      <c r="H73" s="87">
        <f t="shared" si="12"/>
        <v>0</v>
      </c>
      <c r="I73" s="86">
        <f t="shared" si="12"/>
        <v>0</v>
      </c>
      <c r="J73" s="88">
        <f t="shared" si="12"/>
        <v>37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4</v>
      </c>
      <c r="F74" s="79">
        <v>102</v>
      </c>
      <c r="G74" s="79">
        <v>169</v>
      </c>
      <c r="H74" s="80">
        <v>0</v>
      </c>
      <c r="I74" s="79">
        <v>0</v>
      </c>
      <c r="J74" s="81">
        <v>37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31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0</v>
      </c>
      <c r="G77" s="72">
        <f t="shared" si="13"/>
        <v>0</v>
      </c>
      <c r="H77" s="73">
        <f t="shared" si="13"/>
        <v>0</v>
      </c>
      <c r="I77" s="72">
        <f t="shared" si="13"/>
        <v>600</v>
      </c>
      <c r="J77" s="74">
        <f t="shared" si="13"/>
        <v>600</v>
      </c>
      <c r="K77" s="72">
        <f t="shared" si="13"/>
        <v>0</v>
      </c>
      <c r="L77" s="72">
        <f t="shared" si="13"/>
        <v>500</v>
      </c>
      <c r="M77" s="72">
        <f t="shared" si="13"/>
        <v>418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600</v>
      </c>
      <c r="J81" s="88">
        <f t="shared" si="15"/>
        <v>600</v>
      </c>
      <c r="K81" s="86">
        <f t="shared" si="15"/>
        <v>0</v>
      </c>
      <c r="L81" s="86">
        <f t="shared" si="15"/>
        <v>500</v>
      </c>
      <c r="M81" s="86">
        <f t="shared" si="15"/>
        <v>418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600</v>
      </c>
      <c r="J82" s="81">
        <v>600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0</v>
      </c>
      <c r="H83" s="94">
        <v>0</v>
      </c>
      <c r="I83" s="93">
        <v>0</v>
      </c>
      <c r="J83" s="95">
        <v>0</v>
      </c>
      <c r="K83" s="93">
        <v>0</v>
      </c>
      <c r="L83" s="93">
        <v>500</v>
      </c>
      <c r="M83" s="93">
        <v>418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2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58421</v>
      </c>
      <c r="F92" s="46">
        <f t="shared" ref="F92:M92" si="16">F4+F51+F77+F90</f>
        <v>57899</v>
      </c>
      <c r="G92" s="46">
        <f t="shared" si="16"/>
        <v>60072</v>
      </c>
      <c r="H92" s="47">
        <f t="shared" si="16"/>
        <v>75817</v>
      </c>
      <c r="I92" s="46">
        <f t="shared" si="16"/>
        <v>82183</v>
      </c>
      <c r="J92" s="48">
        <f t="shared" si="16"/>
        <v>81896</v>
      </c>
      <c r="K92" s="46">
        <f t="shared" si="16"/>
        <v>82495</v>
      </c>
      <c r="L92" s="46">
        <f t="shared" si="16"/>
        <v>82089</v>
      </c>
      <c r="M92" s="46">
        <f t="shared" si="16"/>
        <v>85766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192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134</v>
      </c>
      <c r="F3" s="17" t="s">
        <v>133</v>
      </c>
      <c r="G3" s="17" t="s">
        <v>132</v>
      </c>
      <c r="H3" s="173" t="s">
        <v>131</v>
      </c>
      <c r="I3" s="174"/>
      <c r="J3" s="175"/>
      <c r="K3" s="17" t="s">
        <v>130</v>
      </c>
      <c r="L3" s="17" t="s">
        <v>129</v>
      </c>
      <c r="M3" s="17" t="s">
        <v>128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9851</v>
      </c>
      <c r="F4" s="72">
        <f t="shared" ref="F4:M4" si="0">F5+F8+F47</f>
        <v>7765</v>
      </c>
      <c r="G4" s="72">
        <f t="shared" si="0"/>
        <v>6923</v>
      </c>
      <c r="H4" s="73">
        <f t="shared" si="0"/>
        <v>9833</v>
      </c>
      <c r="I4" s="72">
        <f t="shared" si="0"/>
        <v>8479</v>
      </c>
      <c r="J4" s="74">
        <f t="shared" si="0"/>
        <v>8654</v>
      </c>
      <c r="K4" s="72">
        <f t="shared" si="0"/>
        <v>14989</v>
      </c>
      <c r="L4" s="72">
        <f t="shared" si="0"/>
        <v>10347</v>
      </c>
      <c r="M4" s="72">
        <f t="shared" si="0"/>
        <v>10923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8292</v>
      </c>
      <c r="F5" s="100">
        <f t="shared" ref="F5:M5" si="1">SUM(F6:F7)</f>
        <v>6629</v>
      </c>
      <c r="G5" s="100">
        <f t="shared" si="1"/>
        <v>5742</v>
      </c>
      <c r="H5" s="101">
        <f t="shared" si="1"/>
        <v>7572</v>
      </c>
      <c r="I5" s="100">
        <f t="shared" si="1"/>
        <v>6593</v>
      </c>
      <c r="J5" s="102">
        <f t="shared" si="1"/>
        <v>7472</v>
      </c>
      <c r="K5" s="100">
        <f t="shared" si="1"/>
        <v>8062</v>
      </c>
      <c r="L5" s="100">
        <f t="shared" si="1"/>
        <v>8699</v>
      </c>
      <c r="M5" s="100">
        <f t="shared" si="1"/>
        <v>9386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7329</v>
      </c>
      <c r="F6" s="79">
        <v>5864</v>
      </c>
      <c r="G6" s="79">
        <v>5742</v>
      </c>
      <c r="H6" s="80">
        <v>6181</v>
      </c>
      <c r="I6" s="79">
        <v>5657</v>
      </c>
      <c r="J6" s="81">
        <v>6289</v>
      </c>
      <c r="K6" s="79">
        <v>6809</v>
      </c>
      <c r="L6" s="79">
        <v>7194</v>
      </c>
      <c r="M6" s="79">
        <v>7421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963</v>
      </c>
      <c r="F7" s="93">
        <v>765</v>
      </c>
      <c r="G7" s="93">
        <v>0</v>
      </c>
      <c r="H7" s="94">
        <v>1391</v>
      </c>
      <c r="I7" s="93">
        <v>936</v>
      </c>
      <c r="J7" s="95">
        <v>1183</v>
      </c>
      <c r="K7" s="93">
        <v>1253</v>
      </c>
      <c r="L7" s="93">
        <v>1505</v>
      </c>
      <c r="M7" s="93">
        <v>1965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1559</v>
      </c>
      <c r="F8" s="100">
        <f t="shared" ref="F8:M8" si="2">SUM(F9:F46)</f>
        <v>1136</v>
      </c>
      <c r="G8" s="100">
        <f t="shared" si="2"/>
        <v>1181</v>
      </c>
      <c r="H8" s="101">
        <f t="shared" si="2"/>
        <v>2261</v>
      </c>
      <c r="I8" s="100">
        <f t="shared" si="2"/>
        <v>1886</v>
      </c>
      <c r="J8" s="102">
        <f t="shared" si="2"/>
        <v>1182</v>
      </c>
      <c r="K8" s="100">
        <f t="shared" si="2"/>
        <v>6927</v>
      </c>
      <c r="L8" s="100">
        <f t="shared" si="2"/>
        <v>1648</v>
      </c>
      <c r="M8" s="100">
        <f t="shared" si="2"/>
        <v>1537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32</v>
      </c>
      <c r="J9" s="81">
        <v>30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0</v>
      </c>
      <c r="H10" s="87">
        <v>0</v>
      </c>
      <c r="I10" s="86">
        <v>0</v>
      </c>
      <c r="J10" s="88">
        <v>23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0</v>
      </c>
      <c r="G11" s="86">
        <v>0</v>
      </c>
      <c r="H11" s="87">
        <v>30</v>
      </c>
      <c r="I11" s="86">
        <v>36</v>
      </c>
      <c r="J11" s="88">
        <v>0</v>
      </c>
      <c r="K11" s="86">
        <v>30</v>
      </c>
      <c r="L11" s="86">
        <v>50</v>
      </c>
      <c r="M11" s="86">
        <v>40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33</v>
      </c>
      <c r="F14" s="86">
        <v>0</v>
      </c>
      <c r="G14" s="86">
        <v>5</v>
      </c>
      <c r="H14" s="87">
        <v>0</v>
      </c>
      <c r="I14" s="86">
        <v>40</v>
      </c>
      <c r="J14" s="88">
        <v>20</v>
      </c>
      <c r="K14" s="86">
        <v>0</v>
      </c>
      <c r="L14" s="86">
        <v>30</v>
      </c>
      <c r="M14" s="86">
        <v>20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0</v>
      </c>
      <c r="H15" s="87">
        <v>0</v>
      </c>
      <c r="I15" s="86">
        <v>0</v>
      </c>
      <c r="J15" s="88">
        <v>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386</v>
      </c>
      <c r="F16" s="86">
        <v>251</v>
      </c>
      <c r="G16" s="86">
        <v>336</v>
      </c>
      <c r="H16" s="87">
        <v>500</v>
      </c>
      <c r="I16" s="86">
        <v>392</v>
      </c>
      <c r="J16" s="88">
        <v>276</v>
      </c>
      <c r="K16" s="86">
        <v>820</v>
      </c>
      <c r="L16" s="86">
        <v>300</v>
      </c>
      <c r="M16" s="86">
        <v>254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0</v>
      </c>
      <c r="H22" s="87">
        <v>0</v>
      </c>
      <c r="I22" s="86">
        <v>0</v>
      </c>
      <c r="J22" s="88">
        <v>0</v>
      </c>
      <c r="K22" s="86">
        <v>400</v>
      </c>
      <c r="L22" s="86">
        <v>200</v>
      </c>
      <c r="M22" s="86">
        <v>210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171</v>
      </c>
      <c r="F23" s="86">
        <v>303</v>
      </c>
      <c r="G23" s="86">
        <v>222</v>
      </c>
      <c r="H23" s="87">
        <v>538</v>
      </c>
      <c r="I23" s="86">
        <v>326</v>
      </c>
      <c r="J23" s="88">
        <v>0</v>
      </c>
      <c r="K23" s="86">
        <v>4102</v>
      </c>
      <c r="L23" s="86">
        <v>300</v>
      </c>
      <c r="M23" s="86">
        <v>261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29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5</v>
      </c>
      <c r="J37" s="88">
        <v>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69</v>
      </c>
      <c r="F38" s="86">
        <v>25</v>
      </c>
      <c r="G38" s="86">
        <v>13</v>
      </c>
      <c r="H38" s="87">
        <v>60</v>
      </c>
      <c r="I38" s="86">
        <v>59</v>
      </c>
      <c r="J38" s="88">
        <v>20</v>
      </c>
      <c r="K38" s="86">
        <v>70</v>
      </c>
      <c r="L38" s="86">
        <v>80</v>
      </c>
      <c r="M38" s="86">
        <v>80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611</v>
      </c>
      <c r="F42" s="86">
        <v>542</v>
      </c>
      <c r="G42" s="86">
        <v>524</v>
      </c>
      <c r="H42" s="87">
        <v>1063</v>
      </c>
      <c r="I42" s="86">
        <v>956</v>
      </c>
      <c r="J42" s="88">
        <v>813</v>
      </c>
      <c r="K42" s="86">
        <v>1475</v>
      </c>
      <c r="L42" s="86">
        <v>638</v>
      </c>
      <c r="M42" s="86">
        <v>662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56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19</v>
      </c>
      <c r="F44" s="86">
        <v>4</v>
      </c>
      <c r="G44" s="86">
        <v>0</v>
      </c>
      <c r="H44" s="87">
        <v>0</v>
      </c>
      <c r="I44" s="86">
        <v>0</v>
      </c>
      <c r="J44" s="88">
        <v>0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241</v>
      </c>
      <c r="F45" s="86">
        <v>11</v>
      </c>
      <c r="G45" s="86">
        <v>25</v>
      </c>
      <c r="H45" s="87">
        <v>70</v>
      </c>
      <c r="I45" s="86">
        <v>40</v>
      </c>
      <c r="J45" s="88">
        <v>0</v>
      </c>
      <c r="K45" s="86">
        <v>30</v>
      </c>
      <c r="L45" s="86">
        <v>50</v>
      </c>
      <c r="M45" s="86">
        <v>10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0</v>
      </c>
      <c r="G51" s="72">
        <f t="shared" si="4"/>
        <v>0</v>
      </c>
      <c r="H51" s="73">
        <f t="shared" si="4"/>
        <v>0</v>
      </c>
      <c r="I51" s="72">
        <f t="shared" si="4"/>
        <v>0</v>
      </c>
      <c r="J51" s="74">
        <f t="shared" si="4"/>
        <v>0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0</v>
      </c>
      <c r="G77" s="72">
        <f t="shared" si="13"/>
        <v>0</v>
      </c>
      <c r="H77" s="73">
        <f t="shared" si="13"/>
        <v>0</v>
      </c>
      <c r="I77" s="72">
        <f t="shared" si="13"/>
        <v>0</v>
      </c>
      <c r="J77" s="74">
        <f t="shared" si="13"/>
        <v>0</v>
      </c>
      <c r="K77" s="72">
        <f t="shared" si="13"/>
        <v>0</v>
      </c>
      <c r="L77" s="72">
        <f t="shared" si="13"/>
        <v>350</v>
      </c>
      <c r="M77" s="72">
        <f t="shared" si="13"/>
        <v>360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350</v>
      </c>
      <c r="M81" s="86">
        <f t="shared" si="15"/>
        <v>360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0</v>
      </c>
      <c r="H83" s="94">
        <v>0</v>
      </c>
      <c r="I83" s="93">
        <v>0</v>
      </c>
      <c r="J83" s="95">
        <v>0</v>
      </c>
      <c r="K83" s="93">
        <v>0</v>
      </c>
      <c r="L83" s="93">
        <v>350</v>
      </c>
      <c r="M83" s="93">
        <v>360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9851</v>
      </c>
      <c r="F92" s="46">
        <f t="shared" ref="F92:M92" si="16">F4+F51+F77+F90</f>
        <v>7765</v>
      </c>
      <c r="G92" s="46">
        <f t="shared" si="16"/>
        <v>6923</v>
      </c>
      <c r="H92" s="47">
        <f t="shared" si="16"/>
        <v>9833</v>
      </c>
      <c r="I92" s="46">
        <f t="shared" si="16"/>
        <v>8479</v>
      </c>
      <c r="J92" s="48">
        <f t="shared" si="16"/>
        <v>8654</v>
      </c>
      <c r="K92" s="46">
        <f t="shared" si="16"/>
        <v>14989</v>
      </c>
      <c r="L92" s="46">
        <f t="shared" si="16"/>
        <v>10697</v>
      </c>
      <c r="M92" s="46">
        <f t="shared" si="16"/>
        <v>11283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193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134</v>
      </c>
      <c r="F3" s="17" t="s">
        <v>133</v>
      </c>
      <c r="G3" s="17" t="s">
        <v>132</v>
      </c>
      <c r="H3" s="173" t="s">
        <v>131</v>
      </c>
      <c r="I3" s="174"/>
      <c r="J3" s="175"/>
      <c r="K3" s="17" t="s">
        <v>130</v>
      </c>
      <c r="L3" s="17" t="s">
        <v>129</v>
      </c>
      <c r="M3" s="17" t="s">
        <v>128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86685</v>
      </c>
      <c r="F4" s="72">
        <f t="shared" ref="F4:M4" si="0">F5+F8+F47</f>
        <v>90012</v>
      </c>
      <c r="G4" s="72">
        <f t="shared" si="0"/>
        <v>64334</v>
      </c>
      <c r="H4" s="73">
        <f t="shared" si="0"/>
        <v>98375</v>
      </c>
      <c r="I4" s="72">
        <f t="shared" si="0"/>
        <v>93487</v>
      </c>
      <c r="J4" s="74">
        <f t="shared" si="0"/>
        <v>91824</v>
      </c>
      <c r="K4" s="72">
        <f t="shared" si="0"/>
        <v>70208</v>
      </c>
      <c r="L4" s="72">
        <f t="shared" si="0"/>
        <v>73690</v>
      </c>
      <c r="M4" s="72">
        <f t="shared" si="0"/>
        <v>79633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51137</v>
      </c>
      <c r="F5" s="100">
        <f t="shared" ref="F5:M5" si="1">SUM(F6:F7)</f>
        <v>53631</v>
      </c>
      <c r="G5" s="100">
        <f t="shared" si="1"/>
        <v>56464</v>
      </c>
      <c r="H5" s="101">
        <f t="shared" si="1"/>
        <v>61742</v>
      </c>
      <c r="I5" s="100">
        <f t="shared" si="1"/>
        <v>58762</v>
      </c>
      <c r="J5" s="102">
        <f t="shared" si="1"/>
        <v>58197</v>
      </c>
      <c r="K5" s="100">
        <f t="shared" si="1"/>
        <v>62795</v>
      </c>
      <c r="L5" s="100">
        <f t="shared" si="1"/>
        <v>67756</v>
      </c>
      <c r="M5" s="100">
        <f t="shared" si="1"/>
        <v>73109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44359</v>
      </c>
      <c r="F6" s="79">
        <v>46619</v>
      </c>
      <c r="G6" s="79">
        <v>49265</v>
      </c>
      <c r="H6" s="80">
        <v>52668</v>
      </c>
      <c r="I6" s="79">
        <v>49688</v>
      </c>
      <c r="J6" s="81">
        <v>50350</v>
      </c>
      <c r="K6" s="79">
        <v>51970</v>
      </c>
      <c r="L6" s="79">
        <v>55523</v>
      </c>
      <c r="M6" s="79">
        <v>59990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6778</v>
      </c>
      <c r="F7" s="93">
        <v>7012</v>
      </c>
      <c r="G7" s="93">
        <v>7199</v>
      </c>
      <c r="H7" s="94">
        <v>9074</v>
      </c>
      <c r="I7" s="93">
        <v>9074</v>
      </c>
      <c r="J7" s="95">
        <v>7847</v>
      </c>
      <c r="K7" s="93">
        <v>10825</v>
      </c>
      <c r="L7" s="93">
        <v>12233</v>
      </c>
      <c r="M7" s="93">
        <v>13119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35548</v>
      </c>
      <c r="F8" s="100">
        <f t="shared" ref="F8:M8" si="2">SUM(F9:F46)</f>
        <v>36381</v>
      </c>
      <c r="G8" s="100">
        <f t="shared" si="2"/>
        <v>7870</v>
      </c>
      <c r="H8" s="101">
        <f t="shared" si="2"/>
        <v>36633</v>
      </c>
      <c r="I8" s="100">
        <f t="shared" si="2"/>
        <v>34725</v>
      </c>
      <c r="J8" s="102">
        <f t="shared" si="2"/>
        <v>33627</v>
      </c>
      <c r="K8" s="100">
        <f t="shared" si="2"/>
        <v>7413</v>
      </c>
      <c r="L8" s="100">
        <f t="shared" si="2"/>
        <v>5934</v>
      </c>
      <c r="M8" s="100">
        <f t="shared" si="2"/>
        <v>6524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46</v>
      </c>
      <c r="F9" s="79">
        <v>19</v>
      </c>
      <c r="G9" s="79">
        <v>0</v>
      </c>
      <c r="H9" s="80">
        <v>0</v>
      </c>
      <c r="I9" s="79">
        <v>18</v>
      </c>
      <c r="J9" s="81">
        <v>45</v>
      </c>
      <c r="K9" s="79">
        <v>0</v>
      </c>
      <c r="L9" s="79">
        <v>155</v>
      </c>
      <c r="M9" s="79">
        <v>200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68</v>
      </c>
      <c r="F10" s="86">
        <v>72</v>
      </c>
      <c r="G10" s="86">
        <v>0</v>
      </c>
      <c r="H10" s="87">
        <v>49</v>
      </c>
      <c r="I10" s="86">
        <v>0</v>
      </c>
      <c r="J10" s="88">
        <v>0</v>
      </c>
      <c r="K10" s="86">
        <v>99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99</v>
      </c>
      <c r="F11" s="86">
        <v>49</v>
      </c>
      <c r="G11" s="86">
        <v>8</v>
      </c>
      <c r="H11" s="87">
        <v>198</v>
      </c>
      <c r="I11" s="86">
        <v>44</v>
      </c>
      <c r="J11" s="88">
        <v>0</v>
      </c>
      <c r="K11" s="86">
        <v>168</v>
      </c>
      <c r="L11" s="86">
        <v>440</v>
      </c>
      <c r="M11" s="86">
        <v>445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20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198</v>
      </c>
      <c r="F14" s="86">
        <v>0</v>
      </c>
      <c r="G14" s="86">
        <v>50</v>
      </c>
      <c r="H14" s="87">
        <v>107</v>
      </c>
      <c r="I14" s="86">
        <v>91</v>
      </c>
      <c r="J14" s="88">
        <v>21</v>
      </c>
      <c r="K14" s="86">
        <v>122</v>
      </c>
      <c r="L14" s="86">
        <v>180</v>
      </c>
      <c r="M14" s="86">
        <v>380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334</v>
      </c>
      <c r="F15" s="86">
        <v>0</v>
      </c>
      <c r="G15" s="86">
        <v>7</v>
      </c>
      <c r="H15" s="87">
        <v>0</v>
      </c>
      <c r="I15" s="86">
        <v>0</v>
      </c>
      <c r="J15" s="88">
        <v>5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94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950</v>
      </c>
      <c r="F17" s="86">
        <v>1026</v>
      </c>
      <c r="G17" s="86">
        <v>1628</v>
      </c>
      <c r="H17" s="87">
        <v>600</v>
      </c>
      <c r="I17" s="86">
        <v>0</v>
      </c>
      <c r="J17" s="88">
        <v>0</v>
      </c>
      <c r="K17" s="86">
        <v>1100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339</v>
      </c>
      <c r="F18" s="86">
        <v>0</v>
      </c>
      <c r="G18" s="86">
        <v>0</v>
      </c>
      <c r="H18" s="87">
        <v>0</v>
      </c>
      <c r="I18" s="86">
        <v>1320</v>
      </c>
      <c r="J18" s="88">
        <v>557</v>
      </c>
      <c r="K18" s="86">
        <v>0</v>
      </c>
      <c r="L18" s="86">
        <v>800</v>
      </c>
      <c r="M18" s="86">
        <v>900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224</v>
      </c>
      <c r="F22" s="86">
        <v>47</v>
      </c>
      <c r="G22" s="86">
        <v>2532</v>
      </c>
      <c r="H22" s="87">
        <v>834</v>
      </c>
      <c r="I22" s="86">
        <v>2627</v>
      </c>
      <c r="J22" s="88">
        <v>2627</v>
      </c>
      <c r="K22" s="86">
        <v>962</v>
      </c>
      <c r="L22" s="86">
        <v>900</v>
      </c>
      <c r="M22" s="86">
        <v>870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38</v>
      </c>
      <c r="F23" s="86">
        <v>85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11</v>
      </c>
      <c r="F25" s="86">
        <v>0</v>
      </c>
      <c r="G25" s="86">
        <v>0</v>
      </c>
      <c r="H25" s="87">
        <v>0</v>
      </c>
      <c r="I25" s="86">
        <v>64</v>
      </c>
      <c r="J25" s="88">
        <v>2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4</v>
      </c>
      <c r="F29" s="86">
        <v>67</v>
      </c>
      <c r="G29" s="86">
        <v>0</v>
      </c>
      <c r="H29" s="87">
        <v>50</v>
      </c>
      <c r="I29" s="86">
        <v>50</v>
      </c>
      <c r="J29" s="88">
        <v>0</v>
      </c>
      <c r="K29" s="86">
        <v>40</v>
      </c>
      <c r="L29" s="86">
        <v>80</v>
      </c>
      <c r="M29" s="86">
        <v>50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24</v>
      </c>
      <c r="F30" s="86">
        <v>4</v>
      </c>
      <c r="G30" s="86">
        <v>39</v>
      </c>
      <c r="H30" s="87">
        <v>100</v>
      </c>
      <c r="I30" s="86">
        <v>100</v>
      </c>
      <c r="J30" s="88">
        <v>0</v>
      </c>
      <c r="K30" s="86">
        <v>70</v>
      </c>
      <c r="L30" s="86">
        <v>70</v>
      </c>
      <c r="M30" s="86">
        <v>60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11</v>
      </c>
      <c r="F32" s="86">
        <v>0</v>
      </c>
      <c r="G32" s="86">
        <v>42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31</v>
      </c>
      <c r="F37" s="86">
        <v>0</v>
      </c>
      <c r="G37" s="86">
        <v>15</v>
      </c>
      <c r="H37" s="87">
        <v>50</v>
      </c>
      <c r="I37" s="86">
        <v>50</v>
      </c>
      <c r="J37" s="88">
        <v>23</v>
      </c>
      <c r="K37" s="86">
        <v>40</v>
      </c>
      <c r="L37" s="86">
        <v>80</v>
      </c>
      <c r="M37" s="86">
        <v>70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122</v>
      </c>
      <c r="F38" s="86">
        <v>91</v>
      </c>
      <c r="G38" s="86">
        <v>1</v>
      </c>
      <c r="H38" s="87">
        <v>0</v>
      </c>
      <c r="I38" s="86">
        <v>0</v>
      </c>
      <c r="J38" s="88">
        <v>0</v>
      </c>
      <c r="K38" s="86">
        <v>0</v>
      </c>
      <c r="L38" s="86">
        <v>0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21164</v>
      </c>
      <c r="F39" s="86">
        <v>21969</v>
      </c>
      <c r="G39" s="86">
        <v>0</v>
      </c>
      <c r="H39" s="87">
        <v>23000</v>
      </c>
      <c r="I39" s="86">
        <v>23195</v>
      </c>
      <c r="J39" s="88">
        <v>22958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6618</v>
      </c>
      <c r="F40" s="86">
        <v>8333</v>
      </c>
      <c r="G40" s="86">
        <v>0</v>
      </c>
      <c r="H40" s="87">
        <v>8100</v>
      </c>
      <c r="I40" s="86">
        <v>4100</v>
      </c>
      <c r="J40" s="88">
        <v>3384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4756</v>
      </c>
      <c r="F42" s="86">
        <v>4219</v>
      </c>
      <c r="G42" s="86">
        <v>3054</v>
      </c>
      <c r="H42" s="87">
        <v>3385</v>
      </c>
      <c r="I42" s="86">
        <v>2970</v>
      </c>
      <c r="J42" s="88">
        <v>3591</v>
      </c>
      <c r="K42" s="86">
        <v>4762</v>
      </c>
      <c r="L42" s="86">
        <v>2269</v>
      </c>
      <c r="M42" s="86">
        <v>2649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490</v>
      </c>
      <c r="F44" s="86">
        <v>400</v>
      </c>
      <c r="G44" s="86">
        <v>494</v>
      </c>
      <c r="H44" s="87">
        <v>100</v>
      </c>
      <c r="I44" s="86">
        <v>2</v>
      </c>
      <c r="J44" s="88">
        <v>414</v>
      </c>
      <c r="K44" s="86">
        <v>0</v>
      </c>
      <c r="L44" s="86">
        <v>900</v>
      </c>
      <c r="M44" s="86">
        <v>900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21</v>
      </c>
      <c r="F45" s="86">
        <v>0</v>
      </c>
      <c r="G45" s="86">
        <v>0</v>
      </c>
      <c r="H45" s="87">
        <v>40</v>
      </c>
      <c r="I45" s="86">
        <v>0</v>
      </c>
      <c r="J45" s="88">
        <v>0</v>
      </c>
      <c r="K45" s="86">
        <v>50</v>
      </c>
      <c r="L45" s="86">
        <v>60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32</v>
      </c>
      <c r="F51" s="72">
        <f t="shared" ref="F51:M51" si="4">F52+F59+F62+F63+F64+F72+F73</f>
        <v>427</v>
      </c>
      <c r="G51" s="72">
        <f t="shared" si="4"/>
        <v>243</v>
      </c>
      <c r="H51" s="73">
        <f t="shared" si="4"/>
        <v>0</v>
      </c>
      <c r="I51" s="72">
        <f t="shared" si="4"/>
        <v>0</v>
      </c>
      <c r="J51" s="74">
        <f t="shared" si="4"/>
        <v>775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32</v>
      </c>
      <c r="F73" s="86">
        <f t="shared" ref="F73:M73" si="12">SUM(F74:F75)</f>
        <v>427</v>
      </c>
      <c r="G73" s="86">
        <f t="shared" si="12"/>
        <v>243</v>
      </c>
      <c r="H73" s="87">
        <f t="shared" si="12"/>
        <v>0</v>
      </c>
      <c r="I73" s="86">
        <f t="shared" si="12"/>
        <v>0</v>
      </c>
      <c r="J73" s="88">
        <f t="shared" si="12"/>
        <v>775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32</v>
      </c>
      <c r="F75" s="93">
        <v>427</v>
      </c>
      <c r="G75" s="93">
        <v>243</v>
      </c>
      <c r="H75" s="94">
        <v>0</v>
      </c>
      <c r="I75" s="93">
        <v>0</v>
      </c>
      <c r="J75" s="95">
        <v>775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7293</v>
      </c>
      <c r="F77" s="72">
        <f t="shared" ref="F77:M77" si="13">F78+F81+F84+F85+F86+F87+F88</f>
        <v>7042</v>
      </c>
      <c r="G77" s="72">
        <f t="shared" si="13"/>
        <v>5427</v>
      </c>
      <c r="H77" s="73">
        <f t="shared" si="13"/>
        <v>12000</v>
      </c>
      <c r="I77" s="72">
        <f t="shared" si="13"/>
        <v>1000</v>
      </c>
      <c r="J77" s="74">
        <f t="shared" si="13"/>
        <v>1000</v>
      </c>
      <c r="K77" s="72">
        <f t="shared" si="13"/>
        <v>11000</v>
      </c>
      <c r="L77" s="72">
        <f t="shared" si="13"/>
        <v>13700</v>
      </c>
      <c r="M77" s="72">
        <f t="shared" si="13"/>
        <v>12228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7293</v>
      </c>
      <c r="F78" s="100">
        <f t="shared" ref="F78:M78" si="14">SUM(F79:F80)</f>
        <v>7042</v>
      </c>
      <c r="G78" s="100">
        <f t="shared" si="14"/>
        <v>5427</v>
      </c>
      <c r="H78" s="101">
        <f t="shared" si="14"/>
        <v>12000</v>
      </c>
      <c r="I78" s="100">
        <f t="shared" si="14"/>
        <v>1000</v>
      </c>
      <c r="J78" s="102">
        <f t="shared" si="14"/>
        <v>1000</v>
      </c>
      <c r="K78" s="100">
        <f t="shared" si="14"/>
        <v>11000</v>
      </c>
      <c r="L78" s="100">
        <f t="shared" si="14"/>
        <v>12500</v>
      </c>
      <c r="M78" s="100">
        <f t="shared" si="14"/>
        <v>11000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2500</v>
      </c>
      <c r="I79" s="79">
        <v>1000</v>
      </c>
      <c r="J79" s="81">
        <v>1000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7293</v>
      </c>
      <c r="F80" s="93">
        <v>7042</v>
      </c>
      <c r="G80" s="93">
        <v>5427</v>
      </c>
      <c r="H80" s="94">
        <v>9500</v>
      </c>
      <c r="I80" s="93">
        <v>0</v>
      </c>
      <c r="J80" s="95">
        <v>0</v>
      </c>
      <c r="K80" s="93">
        <v>11000</v>
      </c>
      <c r="L80" s="93">
        <v>12500</v>
      </c>
      <c r="M80" s="93">
        <v>11000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1200</v>
      </c>
      <c r="M81" s="86">
        <f t="shared" si="15"/>
        <v>1228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0</v>
      </c>
      <c r="H83" s="94">
        <v>0</v>
      </c>
      <c r="I83" s="93">
        <v>0</v>
      </c>
      <c r="J83" s="95">
        <v>0</v>
      </c>
      <c r="K83" s="93">
        <v>0</v>
      </c>
      <c r="L83" s="93">
        <v>1200</v>
      </c>
      <c r="M83" s="93">
        <v>1228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1</v>
      </c>
      <c r="H90" s="73">
        <v>0</v>
      </c>
      <c r="I90" s="72">
        <v>0</v>
      </c>
      <c r="J90" s="74">
        <v>11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94010</v>
      </c>
      <c r="F92" s="46">
        <f t="shared" ref="F92:M92" si="16">F4+F51+F77+F90</f>
        <v>97481</v>
      </c>
      <c r="G92" s="46">
        <f t="shared" si="16"/>
        <v>70005</v>
      </c>
      <c r="H92" s="47">
        <f t="shared" si="16"/>
        <v>110375</v>
      </c>
      <c r="I92" s="46">
        <f t="shared" si="16"/>
        <v>94487</v>
      </c>
      <c r="J92" s="48">
        <f t="shared" si="16"/>
        <v>93610</v>
      </c>
      <c r="K92" s="46">
        <f t="shared" si="16"/>
        <v>81208</v>
      </c>
      <c r="L92" s="46">
        <f t="shared" si="16"/>
        <v>87390</v>
      </c>
      <c r="M92" s="46">
        <f t="shared" si="16"/>
        <v>91861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194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134</v>
      </c>
      <c r="F3" s="17" t="s">
        <v>133</v>
      </c>
      <c r="G3" s="17" t="s">
        <v>132</v>
      </c>
      <c r="H3" s="173" t="s">
        <v>131</v>
      </c>
      <c r="I3" s="174"/>
      <c r="J3" s="175"/>
      <c r="K3" s="17" t="s">
        <v>130</v>
      </c>
      <c r="L3" s="17" t="s">
        <v>129</v>
      </c>
      <c r="M3" s="17" t="s">
        <v>128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32490</v>
      </c>
      <c r="F4" s="72">
        <f t="shared" ref="F4:M4" si="0">F5+F8+F47</f>
        <v>3226</v>
      </c>
      <c r="G4" s="72">
        <f t="shared" si="0"/>
        <v>2394</v>
      </c>
      <c r="H4" s="73">
        <f t="shared" si="0"/>
        <v>3298</v>
      </c>
      <c r="I4" s="72">
        <f t="shared" si="0"/>
        <v>2638</v>
      </c>
      <c r="J4" s="74">
        <f t="shared" si="0"/>
        <v>2479</v>
      </c>
      <c r="K4" s="72">
        <f t="shared" si="0"/>
        <v>2698</v>
      </c>
      <c r="L4" s="72">
        <f t="shared" si="0"/>
        <v>3620</v>
      </c>
      <c r="M4" s="72">
        <f t="shared" si="0"/>
        <v>3843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2335</v>
      </c>
      <c r="F5" s="100">
        <f t="shared" ref="F5:M5" si="1">SUM(F6:F7)</f>
        <v>2049</v>
      </c>
      <c r="G5" s="100">
        <f t="shared" si="1"/>
        <v>2024</v>
      </c>
      <c r="H5" s="101">
        <f t="shared" si="1"/>
        <v>2368</v>
      </c>
      <c r="I5" s="100">
        <f t="shared" si="1"/>
        <v>2098</v>
      </c>
      <c r="J5" s="102">
        <f t="shared" si="1"/>
        <v>2176</v>
      </c>
      <c r="K5" s="100">
        <f t="shared" si="1"/>
        <v>2348</v>
      </c>
      <c r="L5" s="100">
        <f t="shared" si="1"/>
        <v>2533</v>
      </c>
      <c r="M5" s="100">
        <f t="shared" si="1"/>
        <v>2733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2075</v>
      </c>
      <c r="F6" s="79">
        <v>1849</v>
      </c>
      <c r="G6" s="79">
        <v>1704</v>
      </c>
      <c r="H6" s="80">
        <v>1953</v>
      </c>
      <c r="I6" s="79">
        <v>1683</v>
      </c>
      <c r="J6" s="81">
        <v>1761</v>
      </c>
      <c r="K6" s="79">
        <v>1917</v>
      </c>
      <c r="L6" s="79">
        <v>2095</v>
      </c>
      <c r="M6" s="79">
        <v>2263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260</v>
      </c>
      <c r="F7" s="93">
        <v>200</v>
      </c>
      <c r="G7" s="93">
        <v>320</v>
      </c>
      <c r="H7" s="94">
        <v>415</v>
      </c>
      <c r="I7" s="93">
        <v>415</v>
      </c>
      <c r="J7" s="95">
        <v>415</v>
      </c>
      <c r="K7" s="93">
        <v>431</v>
      </c>
      <c r="L7" s="93">
        <v>438</v>
      </c>
      <c r="M7" s="93">
        <v>470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30155</v>
      </c>
      <c r="F8" s="100">
        <f t="shared" ref="F8:M8" si="2">SUM(F9:F46)</f>
        <v>1177</v>
      </c>
      <c r="G8" s="100">
        <f t="shared" si="2"/>
        <v>370</v>
      </c>
      <c r="H8" s="101">
        <f t="shared" si="2"/>
        <v>930</v>
      </c>
      <c r="I8" s="100">
        <f t="shared" si="2"/>
        <v>540</v>
      </c>
      <c r="J8" s="102">
        <f t="shared" si="2"/>
        <v>303</v>
      </c>
      <c r="K8" s="100">
        <f t="shared" si="2"/>
        <v>350</v>
      </c>
      <c r="L8" s="100">
        <f t="shared" si="2"/>
        <v>1087</v>
      </c>
      <c r="M8" s="100">
        <f t="shared" si="2"/>
        <v>1110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4</v>
      </c>
      <c r="J9" s="81">
        <v>13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0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0</v>
      </c>
      <c r="G11" s="86">
        <v>0</v>
      </c>
      <c r="H11" s="87">
        <v>0</v>
      </c>
      <c r="I11" s="86">
        <v>0</v>
      </c>
      <c r="J11" s="88">
        <v>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55</v>
      </c>
      <c r="F14" s="86">
        <v>0</v>
      </c>
      <c r="G14" s="86">
        <v>3</v>
      </c>
      <c r="H14" s="87">
        <v>0</v>
      </c>
      <c r="I14" s="86">
        <v>12</v>
      </c>
      <c r="J14" s="88">
        <v>5</v>
      </c>
      <c r="K14" s="86">
        <v>0</v>
      </c>
      <c r="L14" s="86">
        <v>0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0</v>
      </c>
      <c r="H15" s="87">
        <v>0</v>
      </c>
      <c r="I15" s="86">
        <v>0</v>
      </c>
      <c r="J15" s="88">
        <v>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0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29733</v>
      </c>
      <c r="F23" s="86">
        <v>890</v>
      </c>
      <c r="G23" s="86">
        <v>0</v>
      </c>
      <c r="H23" s="87">
        <v>600</v>
      </c>
      <c r="I23" s="86">
        <v>7</v>
      </c>
      <c r="J23" s="88">
        <v>0</v>
      </c>
      <c r="K23" s="86">
        <v>0</v>
      </c>
      <c r="L23" s="86">
        <v>718</v>
      </c>
      <c r="M23" s="86">
        <v>730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20</v>
      </c>
      <c r="F29" s="86">
        <v>14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0</v>
      </c>
      <c r="J37" s="88">
        <v>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7</v>
      </c>
      <c r="F38" s="86">
        <v>0</v>
      </c>
      <c r="G38" s="86">
        <v>0</v>
      </c>
      <c r="H38" s="87">
        <v>0</v>
      </c>
      <c r="I38" s="86">
        <v>0</v>
      </c>
      <c r="J38" s="88">
        <v>0</v>
      </c>
      <c r="K38" s="86">
        <v>0</v>
      </c>
      <c r="L38" s="86">
        <v>0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318</v>
      </c>
      <c r="F42" s="86">
        <v>236</v>
      </c>
      <c r="G42" s="86">
        <v>334</v>
      </c>
      <c r="H42" s="87">
        <v>280</v>
      </c>
      <c r="I42" s="86">
        <v>517</v>
      </c>
      <c r="J42" s="88">
        <v>285</v>
      </c>
      <c r="K42" s="86">
        <v>300</v>
      </c>
      <c r="L42" s="86">
        <v>316</v>
      </c>
      <c r="M42" s="86">
        <v>320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11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0</v>
      </c>
      <c r="G44" s="86">
        <v>0</v>
      </c>
      <c r="H44" s="87">
        <v>0</v>
      </c>
      <c r="I44" s="86">
        <v>0</v>
      </c>
      <c r="J44" s="88">
        <v>0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22</v>
      </c>
      <c r="F45" s="86">
        <v>37</v>
      </c>
      <c r="G45" s="86">
        <v>22</v>
      </c>
      <c r="H45" s="87">
        <v>50</v>
      </c>
      <c r="I45" s="86">
        <v>0</v>
      </c>
      <c r="J45" s="88">
        <v>0</v>
      </c>
      <c r="K45" s="86">
        <v>50</v>
      </c>
      <c r="L45" s="86">
        <v>53</v>
      </c>
      <c r="M45" s="86">
        <v>60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259646</v>
      </c>
      <c r="F51" s="72">
        <f t="shared" ref="F51:M51" si="4">F52+F59+F62+F63+F64+F72+F73</f>
        <v>276670</v>
      </c>
      <c r="G51" s="72">
        <f t="shared" si="4"/>
        <v>295775</v>
      </c>
      <c r="H51" s="73">
        <f t="shared" si="4"/>
        <v>323422</v>
      </c>
      <c r="I51" s="72">
        <f t="shared" si="4"/>
        <v>323422</v>
      </c>
      <c r="J51" s="74">
        <f t="shared" si="4"/>
        <v>323422</v>
      </c>
      <c r="K51" s="72">
        <f t="shared" si="4"/>
        <v>329941</v>
      </c>
      <c r="L51" s="72">
        <f t="shared" si="4"/>
        <v>340618</v>
      </c>
      <c r="M51" s="72">
        <f t="shared" si="4"/>
        <v>351503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259646</v>
      </c>
      <c r="F59" s="100">
        <f t="shared" ref="F59:M59" si="8">SUM(F60:F61)</f>
        <v>276670</v>
      </c>
      <c r="G59" s="100">
        <f t="shared" si="8"/>
        <v>295775</v>
      </c>
      <c r="H59" s="101">
        <f t="shared" si="8"/>
        <v>323422</v>
      </c>
      <c r="I59" s="100">
        <f t="shared" si="8"/>
        <v>323422</v>
      </c>
      <c r="J59" s="102">
        <f t="shared" si="8"/>
        <v>323422</v>
      </c>
      <c r="K59" s="100">
        <f t="shared" si="8"/>
        <v>329941</v>
      </c>
      <c r="L59" s="100">
        <f t="shared" si="8"/>
        <v>340618</v>
      </c>
      <c r="M59" s="100">
        <f t="shared" si="8"/>
        <v>351503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259646</v>
      </c>
      <c r="F61" s="93">
        <v>276670</v>
      </c>
      <c r="G61" s="93">
        <v>295775</v>
      </c>
      <c r="H61" s="94">
        <v>323422</v>
      </c>
      <c r="I61" s="93">
        <v>323422</v>
      </c>
      <c r="J61" s="95">
        <v>323422</v>
      </c>
      <c r="K61" s="93">
        <v>329941</v>
      </c>
      <c r="L61" s="93">
        <v>340618</v>
      </c>
      <c r="M61" s="93">
        <v>351503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0</v>
      </c>
      <c r="G77" s="72">
        <f t="shared" si="13"/>
        <v>0</v>
      </c>
      <c r="H77" s="73">
        <f t="shared" si="13"/>
        <v>0</v>
      </c>
      <c r="I77" s="72">
        <f t="shared" si="13"/>
        <v>0</v>
      </c>
      <c r="J77" s="74">
        <f t="shared" si="13"/>
        <v>0</v>
      </c>
      <c r="K77" s="72">
        <f t="shared" si="13"/>
        <v>0</v>
      </c>
      <c r="L77" s="72">
        <f t="shared" si="13"/>
        <v>100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100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0</v>
      </c>
      <c r="H83" s="94">
        <v>0</v>
      </c>
      <c r="I83" s="93">
        <v>0</v>
      </c>
      <c r="J83" s="95">
        <v>0</v>
      </c>
      <c r="K83" s="93">
        <v>0</v>
      </c>
      <c r="L83" s="93">
        <v>100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108</v>
      </c>
      <c r="F90" s="72">
        <v>0</v>
      </c>
      <c r="G90" s="72">
        <v>1</v>
      </c>
      <c r="H90" s="73">
        <v>0</v>
      </c>
      <c r="I90" s="72">
        <v>0</v>
      </c>
      <c r="J90" s="74">
        <v>7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292244</v>
      </c>
      <c r="F92" s="46">
        <f t="shared" ref="F92:M92" si="16">F4+F51+F77+F90</f>
        <v>279896</v>
      </c>
      <c r="G92" s="46">
        <f t="shared" si="16"/>
        <v>298170</v>
      </c>
      <c r="H92" s="47">
        <f t="shared" si="16"/>
        <v>326720</v>
      </c>
      <c r="I92" s="46">
        <f t="shared" si="16"/>
        <v>326060</v>
      </c>
      <c r="J92" s="48">
        <f t="shared" si="16"/>
        <v>325908</v>
      </c>
      <c r="K92" s="46">
        <f t="shared" si="16"/>
        <v>332639</v>
      </c>
      <c r="L92" s="46">
        <f t="shared" si="16"/>
        <v>344338</v>
      </c>
      <c r="M92" s="46">
        <f t="shared" si="16"/>
        <v>355346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</vt:i4>
      </vt:variant>
    </vt:vector>
  </HeadingPairs>
  <TitlesOfParts>
    <vt:vector size="27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C.3.5</vt:lpstr>
      <vt:lpstr>C.4.5</vt:lpstr>
      <vt:lpstr>C.3.6</vt:lpstr>
      <vt:lpstr>C.4.6</vt:lpstr>
      <vt:lpstr>C.3.7</vt:lpstr>
      <vt:lpstr>C.4.7</vt:lpstr>
      <vt:lpstr>B.1</vt:lpstr>
      <vt:lpstr>B.2</vt:lpstr>
      <vt:lpstr>B.2.1</vt:lpstr>
      <vt:lpstr>B.2.2</vt:lpstr>
      <vt:lpstr>B.2.3</vt:lpstr>
      <vt:lpstr>B.2.4</vt:lpstr>
      <vt:lpstr>B.2.5</vt:lpstr>
      <vt:lpstr>B.2.6</vt:lpstr>
      <vt:lpstr>B.2.7</vt:lpstr>
      <vt:lpstr>B.1!Print_Area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Benjamin</dc:creator>
  <cp:lastModifiedBy>Andile Msane</cp:lastModifiedBy>
  <dcterms:created xsi:type="dcterms:W3CDTF">2014-05-29T13:12:09Z</dcterms:created>
  <dcterms:modified xsi:type="dcterms:W3CDTF">2014-05-30T10:03:01Z</dcterms:modified>
</cp:coreProperties>
</file>